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S:\Aktenzeichen\541.7-4\2022\"/>
    </mc:Choice>
  </mc:AlternateContent>
  <bookViews>
    <workbookView xWindow="0" yWindow="0" windowWidth="28800" windowHeight="11925"/>
  </bookViews>
  <sheets>
    <sheet name="Erwachsenenpsychiatrie" sheetId="2" r:id="rId1"/>
    <sheet name="Kinder- und Jugendpsychiatrie" sheetId="4" r:id="rId2"/>
  </sheets>
  <definedNames>
    <definedName name="_xlnm.Print_Area" localSheetId="0">Erwachsenenpsychiatrie!$A$1:$O$207</definedName>
    <definedName name="_xlnm.Print_Area" localSheetId="1">'Kinder- und Jugendpsychiatrie'!$A$1:$M$198</definedName>
    <definedName name="_xlnm.Print_Titles" localSheetId="0">Erwachsenenpsychiatrie!$1:$3</definedName>
    <definedName name="_xlnm.Print_Titles" localSheetId="1">'Kinder- und Jugendpsychiatrie'!$1:$3</definedName>
  </definedNames>
  <calcPr calcId="162913"/>
</workbook>
</file>

<file path=xl/calcChain.xml><?xml version="1.0" encoding="utf-8"?>
<calcChain xmlns="http://schemas.openxmlformats.org/spreadsheetml/2006/main">
  <c r="E89" i="4" l="1"/>
  <c r="E90" i="4"/>
  <c r="E91" i="4"/>
  <c r="E92" i="4"/>
  <c r="E93" i="4"/>
  <c r="E94" i="4"/>
  <c r="E95" i="4"/>
  <c r="E96" i="4"/>
  <c r="E97" i="4"/>
  <c r="E98" i="4"/>
  <c r="E99" i="4"/>
  <c r="E100" i="4"/>
  <c r="E101" i="4"/>
  <c r="E102" i="4"/>
  <c r="E103" i="4"/>
  <c r="E104" i="4"/>
  <c r="E105" i="4"/>
  <c r="E106" i="4"/>
  <c r="E107" i="4"/>
  <c r="E108" i="4"/>
  <c r="E109" i="4"/>
  <c r="E110" i="4"/>
  <c r="E111" i="4"/>
  <c r="E112" i="4"/>
  <c r="E113" i="4"/>
  <c r="E116" i="4"/>
  <c r="E117" i="4"/>
  <c r="E118" i="4"/>
  <c r="E119" i="4"/>
  <c r="E120" i="4"/>
  <c r="E121" i="4"/>
  <c r="E122" i="4"/>
  <c r="E123" i="4"/>
  <c r="E124" i="4"/>
  <c r="E125" i="4"/>
  <c r="E126" i="4"/>
  <c r="E127" i="4"/>
  <c r="E128" i="4"/>
  <c r="E129" i="4"/>
  <c r="E130" i="4"/>
  <c r="E131" i="4"/>
  <c r="E132" i="4"/>
  <c r="E133" i="4"/>
  <c r="E134" i="4"/>
  <c r="E135" i="4"/>
  <c r="E136" i="4"/>
  <c r="E139" i="4"/>
  <c r="E140" i="4"/>
  <c r="E141" i="4"/>
  <c r="E142" i="4"/>
  <c r="E143" i="4"/>
  <c r="E144" i="4"/>
  <c r="E145" i="4"/>
  <c r="E146" i="4"/>
  <c r="E147" i="4"/>
  <c r="E148" i="4"/>
  <c r="E149" i="4"/>
  <c r="E150" i="4"/>
  <c r="E151" i="4"/>
  <c r="E152" i="4"/>
  <c r="E153" i="4"/>
  <c r="E154" i="4"/>
  <c r="E155" i="4"/>
  <c r="E156" i="4"/>
  <c r="E157" i="4"/>
  <c r="E158" i="4"/>
  <c r="E159" i="4"/>
  <c r="E160" i="4"/>
  <c r="E161" i="4"/>
  <c r="E164" i="4"/>
  <c r="E166" i="4"/>
  <c r="E163" i="4"/>
  <c r="E138" i="4"/>
  <c r="E115" i="4"/>
  <c r="E88"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56" i="4"/>
  <c r="E9" i="4"/>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6" i="4"/>
  <c r="E50" i="4"/>
  <c r="E5" i="4"/>
  <c r="H172" i="2" l="1"/>
  <c r="H168" i="2"/>
  <c r="H164" i="2"/>
  <c r="H160" i="2"/>
  <c r="H158" i="2"/>
  <c r="H157" i="2"/>
  <c r="H133" i="2"/>
  <c r="H134" i="2"/>
  <c r="H135" i="2"/>
  <c r="H136" i="2"/>
  <c r="H137" i="2"/>
  <c r="H138" i="2"/>
  <c r="H139" i="2"/>
  <c r="H140" i="2"/>
  <c r="H141" i="2"/>
  <c r="H142" i="2"/>
  <c r="H143" i="2"/>
  <c r="H144" i="2"/>
  <c r="H145" i="2"/>
  <c r="H146" i="2"/>
  <c r="H147" i="2"/>
  <c r="H148" i="2"/>
  <c r="H149" i="2"/>
  <c r="H150" i="2"/>
  <c r="H151" i="2"/>
  <c r="H152" i="2"/>
  <c r="H153" i="2"/>
  <c r="H154" i="2"/>
  <c r="H155" i="2"/>
  <c r="H132" i="2"/>
  <c r="H109" i="2"/>
  <c r="H110" i="2"/>
  <c r="H111" i="2"/>
  <c r="H112" i="2"/>
  <c r="H113" i="2"/>
  <c r="H114" i="2"/>
  <c r="H115" i="2"/>
  <c r="H116" i="2"/>
  <c r="H117" i="2"/>
  <c r="H118" i="2"/>
  <c r="H119" i="2"/>
  <c r="H120" i="2"/>
  <c r="H121" i="2"/>
  <c r="H122" i="2"/>
  <c r="H123" i="2"/>
  <c r="H124" i="2"/>
  <c r="H125" i="2"/>
  <c r="H126" i="2"/>
  <c r="H127" i="2"/>
  <c r="H128" i="2"/>
  <c r="H129" i="2"/>
  <c r="H130" i="2"/>
  <c r="H108" i="2"/>
  <c r="H85" i="2"/>
  <c r="H86" i="2"/>
  <c r="H87" i="2"/>
  <c r="H88" i="2"/>
  <c r="H89" i="2"/>
  <c r="H90" i="2"/>
  <c r="H91" i="2"/>
  <c r="H92" i="2"/>
  <c r="H93" i="2"/>
  <c r="H94" i="2"/>
  <c r="H95" i="2"/>
  <c r="H96" i="2"/>
  <c r="H97" i="2"/>
  <c r="H98" i="2"/>
  <c r="H99" i="2"/>
  <c r="H100" i="2"/>
  <c r="H101" i="2"/>
  <c r="H102" i="2"/>
  <c r="H103" i="2"/>
  <c r="H104" i="2"/>
  <c r="H105" i="2"/>
  <c r="H106" i="2"/>
  <c r="H84" i="2"/>
  <c r="H56" i="2"/>
  <c r="H57" i="2"/>
  <c r="H58" i="2"/>
  <c r="H59" i="2"/>
  <c r="H60" i="2"/>
  <c r="H61" i="2"/>
  <c r="H62" i="2"/>
  <c r="H63" i="2"/>
  <c r="H64" i="2"/>
  <c r="H65" i="2"/>
  <c r="H66" i="2"/>
  <c r="H67" i="2"/>
  <c r="H68" i="2"/>
  <c r="H69" i="2"/>
  <c r="H70" i="2"/>
  <c r="H71" i="2"/>
  <c r="H72" i="2"/>
  <c r="H73" i="2"/>
  <c r="H74" i="2"/>
  <c r="H75" i="2"/>
  <c r="H76" i="2"/>
  <c r="H77" i="2"/>
  <c r="H78" i="2"/>
  <c r="H79" i="2"/>
  <c r="H80" i="2"/>
  <c r="H81" i="2"/>
  <c r="H55"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9" i="2"/>
  <c r="H43" i="2"/>
  <c r="H47" i="2"/>
  <c r="H51" i="2"/>
  <c r="H52" i="2"/>
  <c r="H5" i="2"/>
  <c r="C5" i="4" l="1"/>
  <c r="C66" i="4"/>
  <c r="F5" i="2"/>
  <c r="D166" i="4"/>
  <c r="C166" i="4"/>
  <c r="C164" i="4"/>
  <c r="D164" i="4"/>
  <c r="D163" i="4"/>
  <c r="C163" i="4"/>
  <c r="C147" i="4"/>
  <c r="D147" i="4"/>
  <c r="C148" i="4"/>
  <c r="D148" i="4"/>
  <c r="C149" i="4"/>
  <c r="D149" i="4"/>
  <c r="C150" i="4"/>
  <c r="D150" i="4"/>
  <c r="C151" i="4"/>
  <c r="D151" i="4"/>
  <c r="C152" i="4"/>
  <c r="D152" i="4"/>
  <c r="C153" i="4"/>
  <c r="D153" i="4"/>
  <c r="C154" i="4"/>
  <c r="D154" i="4"/>
  <c r="C155" i="4"/>
  <c r="D155" i="4"/>
  <c r="C156" i="4"/>
  <c r="D156" i="4"/>
  <c r="C157" i="4"/>
  <c r="D157" i="4"/>
  <c r="C158" i="4"/>
  <c r="D158" i="4"/>
  <c r="C159" i="4"/>
  <c r="D159" i="4"/>
  <c r="C160" i="4"/>
  <c r="D160" i="4"/>
  <c r="C161" i="4"/>
  <c r="D161" i="4"/>
  <c r="C139" i="4"/>
  <c r="D139" i="4"/>
  <c r="C140" i="4"/>
  <c r="D140" i="4"/>
  <c r="C141" i="4"/>
  <c r="D141" i="4"/>
  <c r="C142" i="4"/>
  <c r="D142" i="4"/>
  <c r="C143" i="4"/>
  <c r="D143" i="4"/>
  <c r="C144" i="4"/>
  <c r="D144" i="4"/>
  <c r="C145" i="4"/>
  <c r="D145" i="4"/>
  <c r="C146" i="4"/>
  <c r="D146" i="4"/>
  <c r="D138" i="4"/>
  <c r="C138" i="4"/>
  <c r="C124" i="4"/>
  <c r="D124" i="4"/>
  <c r="C125" i="4"/>
  <c r="D125" i="4"/>
  <c r="C126" i="4"/>
  <c r="D126" i="4"/>
  <c r="C127" i="4"/>
  <c r="D127" i="4"/>
  <c r="C128" i="4"/>
  <c r="D128" i="4"/>
  <c r="C129" i="4"/>
  <c r="D129" i="4"/>
  <c r="C130" i="4"/>
  <c r="D130" i="4"/>
  <c r="C131" i="4"/>
  <c r="D131" i="4"/>
  <c r="C132" i="4"/>
  <c r="D132" i="4"/>
  <c r="C133" i="4"/>
  <c r="D133" i="4"/>
  <c r="C134" i="4"/>
  <c r="D134" i="4"/>
  <c r="C135" i="4"/>
  <c r="D135" i="4"/>
  <c r="C136" i="4"/>
  <c r="D136" i="4"/>
  <c r="C116" i="4"/>
  <c r="D116" i="4"/>
  <c r="C117" i="4"/>
  <c r="D117" i="4"/>
  <c r="C118" i="4"/>
  <c r="D118" i="4"/>
  <c r="C119" i="4"/>
  <c r="D119" i="4"/>
  <c r="C120" i="4"/>
  <c r="D120" i="4"/>
  <c r="C121" i="4"/>
  <c r="D121" i="4"/>
  <c r="C122" i="4"/>
  <c r="D122" i="4"/>
  <c r="C123" i="4"/>
  <c r="D123" i="4"/>
  <c r="D115" i="4"/>
  <c r="C115" i="4"/>
  <c r="C113" i="4"/>
  <c r="D113" i="4"/>
  <c r="C97" i="4"/>
  <c r="D97" i="4"/>
  <c r="C98" i="4"/>
  <c r="D98" i="4"/>
  <c r="C99" i="4"/>
  <c r="D99" i="4"/>
  <c r="C100" i="4"/>
  <c r="D100" i="4"/>
  <c r="C101" i="4"/>
  <c r="D101" i="4"/>
  <c r="C102" i="4"/>
  <c r="D102" i="4"/>
  <c r="C103" i="4"/>
  <c r="D103" i="4"/>
  <c r="C104" i="4"/>
  <c r="D104" i="4"/>
  <c r="C105" i="4"/>
  <c r="D105" i="4"/>
  <c r="C106" i="4"/>
  <c r="D106" i="4"/>
  <c r="C107" i="4"/>
  <c r="D107" i="4"/>
  <c r="C108" i="4"/>
  <c r="D108" i="4"/>
  <c r="C109" i="4"/>
  <c r="D109" i="4"/>
  <c r="C110" i="4"/>
  <c r="D110" i="4"/>
  <c r="C111" i="4"/>
  <c r="D111" i="4"/>
  <c r="C112" i="4"/>
  <c r="D112" i="4"/>
  <c r="C89" i="4"/>
  <c r="D89" i="4"/>
  <c r="C90" i="4"/>
  <c r="D90" i="4"/>
  <c r="C91" i="4"/>
  <c r="D91" i="4"/>
  <c r="C92" i="4"/>
  <c r="D92" i="4"/>
  <c r="C93" i="4"/>
  <c r="D93" i="4"/>
  <c r="C94" i="4"/>
  <c r="D94" i="4"/>
  <c r="C95" i="4"/>
  <c r="D95" i="4"/>
  <c r="C96" i="4"/>
  <c r="D96" i="4"/>
  <c r="D88" i="4"/>
  <c r="C88" i="4"/>
  <c r="C57" i="4"/>
  <c r="D57" i="4"/>
  <c r="C58" i="4"/>
  <c r="D58" i="4"/>
  <c r="C59" i="4"/>
  <c r="D59" i="4"/>
  <c r="C60" i="4"/>
  <c r="D60" i="4"/>
  <c r="C61" i="4"/>
  <c r="D61" i="4"/>
  <c r="C62" i="4"/>
  <c r="D62" i="4"/>
  <c r="C63" i="4"/>
  <c r="D63" i="4"/>
  <c r="C64" i="4"/>
  <c r="D64" i="4"/>
  <c r="C65" i="4"/>
  <c r="D65" i="4"/>
  <c r="D66" i="4"/>
  <c r="C67" i="4"/>
  <c r="D67" i="4"/>
  <c r="C68" i="4"/>
  <c r="D68" i="4"/>
  <c r="C69" i="4"/>
  <c r="D69" i="4"/>
  <c r="C70" i="4"/>
  <c r="D70" i="4"/>
  <c r="C71" i="4"/>
  <c r="D71" i="4"/>
  <c r="C72" i="4"/>
  <c r="D72" i="4"/>
  <c r="C73" i="4"/>
  <c r="D73" i="4"/>
  <c r="C74" i="4"/>
  <c r="D74" i="4"/>
  <c r="C75" i="4"/>
  <c r="D75" i="4"/>
  <c r="C76" i="4"/>
  <c r="D76" i="4"/>
  <c r="C77" i="4"/>
  <c r="D77" i="4"/>
  <c r="C78" i="4"/>
  <c r="D78" i="4"/>
  <c r="C79" i="4"/>
  <c r="D79" i="4"/>
  <c r="C80" i="4"/>
  <c r="D80" i="4"/>
  <c r="C81" i="4"/>
  <c r="D81" i="4"/>
  <c r="C82" i="4"/>
  <c r="D82" i="4"/>
  <c r="C83" i="4"/>
  <c r="D83" i="4"/>
  <c r="C84" i="4"/>
  <c r="D84" i="4"/>
  <c r="C85" i="4"/>
  <c r="D85" i="4"/>
  <c r="D56" i="4"/>
  <c r="C56" i="4"/>
  <c r="C41" i="4"/>
  <c r="D41" i="4"/>
  <c r="C42" i="4"/>
  <c r="D42" i="4"/>
  <c r="C46" i="4"/>
  <c r="D46" i="4"/>
  <c r="C50" i="4"/>
  <c r="D50" i="4"/>
  <c r="D40" i="4"/>
  <c r="C40" i="4"/>
  <c r="C9" i="4"/>
  <c r="D9" i="4"/>
  <c r="C10" i="4"/>
  <c r="D10" i="4"/>
  <c r="C11" i="4"/>
  <c r="D11" i="4"/>
  <c r="C12" i="4"/>
  <c r="D12" i="4"/>
  <c r="C13" i="4"/>
  <c r="D13" i="4"/>
  <c r="C14" i="4"/>
  <c r="D14" i="4"/>
  <c r="C15" i="4"/>
  <c r="D15" i="4"/>
  <c r="C16" i="4"/>
  <c r="D16" i="4"/>
  <c r="C17" i="4"/>
  <c r="D17" i="4"/>
  <c r="C18" i="4"/>
  <c r="D18" i="4"/>
  <c r="C19" i="4"/>
  <c r="D19" i="4"/>
  <c r="C20" i="4"/>
  <c r="D20" i="4"/>
  <c r="C21" i="4"/>
  <c r="D21" i="4"/>
  <c r="C22" i="4"/>
  <c r="D22" i="4"/>
  <c r="C23" i="4"/>
  <c r="D23" i="4"/>
  <c r="C24" i="4"/>
  <c r="D24" i="4"/>
  <c r="C25" i="4"/>
  <c r="D25" i="4"/>
  <c r="C26" i="4"/>
  <c r="D26" i="4"/>
  <c r="C27" i="4"/>
  <c r="D27" i="4"/>
  <c r="C28" i="4"/>
  <c r="D28" i="4"/>
  <c r="C29" i="4"/>
  <c r="D29" i="4"/>
  <c r="C30" i="4"/>
  <c r="D30" i="4"/>
  <c r="C31" i="4"/>
  <c r="D31" i="4"/>
  <c r="C32" i="4"/>
  <c r="D32" i="4"/>
  <c r="C33" i="4"/>
  <c r="D33" i="4"/>
  <c r="C34" i="4"/>
  <c r="D34" i="4"/>
  <c r="C35" i="4"/>
  <c r="D35" i="4"/>
  <c r="C36" i="4"/>
  <c r="D36" i="4"/>
  <c r="C37" i="4"/>
  <c r="D37" i="4"/>
  <c r="C38" i="4"/>
  <c r="D38" i="4"/>
  <c r="C39" i="4"/>
  <c r="D39" i="4"/>
  <c r="D5" i="4"/>
  <c r="G62" i="2"/>
  <c r="G63" i="2"/>
  <c r="G64" i="2"/>
  <c r="G65" i="2"/>
  <c r="G66" i="2"/>
  <c r="G67" i="2"/>
  <c r="G68" i="2"/>
  <c r="F62" i="2"/>
  <c r="F63" i="2"/>
  <c r="F64" i="2"/>
  <c r="F65" i="2"/>
  <c r="F66" i="2"/>
  <c r="F67" i="2"/>
  <c r="F68" i="2"/>
  <c r="G16" i="2"/>
  <c r="G17" i="2"/>
  <c r="G18" i="2"/>
  <c r="G19" i="2"/>
  <c r="G20" i="2"/>
  <c r="G21" i="2"/>
  <c r="G22" i="2"/>
  <c r="F16" i="2"/>
  <c r="F17" i="2"/>
  <c r="F18" i="2"/>
  <c r="F19" i="2"/>
  <c r="F20" i="2"/>
  <c r="F21" i="2"/>
  <c r="F22" i="2"/>
  <c r="G5" i="2"/>
  <c r="C172" i="2" l="1"/>
  <c r="D172" i="2" s="1"/>
  <c r="E172" i="2" s="1"/>
  <c r="C168" i="2"/>
  <c r="D168" i="2" s="1"/>
  <c r="E168" i="2" s="1"/>
  <c r="C164" i="2"/>
  <c r="D164" i="2" s="1"/>
  <c r="E164" i="2" s="1"/>
  <c r="C160" i="2"/>
  <c r="D160" i="2" s="1"/>
  <c r="E160" i="2" s="1"/>
  <c r="C158" i="2"/>
  <c r="D158" i="2" s="1"/>
  <c r="E158" i="2" s="1"/>
  <c r="C157" i="2"/>
  <c r="D157" i="2" s="1"/>
  <c r="E157" i="2" s="1"/>
  <c r="C133" i="2"/>
  <c r="D133" i="2" s="1"/>
  <c r="E133" i="2" s="1"/>
  <c r="C134" i="2"/>
  <c r="D134" i="2" s="1"/>
  <c r="E134" i="2" s="1"/>
  <c r="C135" i="2"/>
  <c r="D135" i="2" s="1"/>
  <c r="E135" i="2" s="1"/>
  <c r="C136" i="2"/>
  <c r="D136" i="2" s="1"/>
  <c r="E136" i="2" s="1"/>
  <c r="C137" i="2"/>
  <c r="D137" i="2" s="1"/>
  <c r="E137" i="2" s="1"/>
  <c r="C138" i="2"/>
  <c r="D138" i="2" s="1"/>
  <c r="E138" i="2" s="1"/>
  <c r="C139" i="2"/>
  <c r="D139" i="2" s="1"/>
  <c r="E139" i="2" s="1"/>
  <c r="C140" i="2"/>
  <c r="D140" i="2" s="1"/>
  <c r="E140" i="2" s="1"/>
  <c r="C141" i="2"/>
  <c r="D141" i="2" s="1"/>
  <c r="E141" i="2" s="1"/>
  <c r="C142" i="2"/>
  <c r="D142" i="2" s="1"/>
  <c r="E142" i="2" s="1"/>
  <c r="C143" i="2"/>
  <c r="D143" i="2" s="1"/>
  <c r="E143" i="2" s="1"/>
  <c r="C144" i="2"/>
  <c r="D144" i="2" s="1"/>
  <c r="E144" i="2" s="1"/>
  <c r="C145" i="2"/>
  <c r="D145" i="2" s="1"/>
  <c r="E145" i="2" s="1"/>
  <c r="C146" i="2"/>
  <c r="D146" i="2" s="1"/>
  <c r="E146" i="2" s="1"/>
  <c r="C147" i="2"/>
  <c r="D147" i="2"/>
  <c r="E147" i="2" s="1"/>
  <c r="C148" i="2"/>
  <c r="D148" i="2" s="1"/>
  <c r="E148" i="2" s="1"/>
  <c r="C149" i="2"/>
  <c r="D149" i="2" s="1"/>
  <c r="E149" i="2" s="1"/>
  <c r="C150" i="2"/>
  <c r="D150" i="2" s="1"/>
  <c r="E150" i="2" s="1"/>
  <c r="C151" i="2"/>
  <c r="D151" i="2" s="1"/>
  <c r="E151" i="2" s="1"/>
  <c r="C152" i="2"/>
  <c r="D152" i="2" s="1"/>
  <c r="E152" i="2" s="1"/>
  <c r="C153" i="2"/>
  <c r="D153" i="2" s="1"/>
  <c r="E153" i="2" s="1"/>
  <c r="C154" i="2"/>
  <c r="D154" i="2" s="1"/>
  <c r="E154" i="2" s="1"/>
  <c r="C155" i="2"/>
  <c r="D155" i="2" s="1"/>
  <c r="E155" i="2" s="1"/>
  <c r="C132" i="2"/>
  <c r="D132" i="2" s="1"/>
  <c r="E132" i="2" s="1"/>
  <c r="C121" i="2"/>
  <c r="D121" i="2" s="1"/>
  <c r="E121" i="2" s="1"/>
  <c r="C122" i="2"/>
  <c r="D122" i="2" s="1"/>
  <c r="E122" i="2" s="1"/>
  <c r="C123" i="2"/>
  <c r="D123" i="2" s="1"/>
  <c r="E123" i="2" s="1"/>
  <c r="C124" i="2"/>
  <c r="D124" i="2" s="1"/>
  <c r="E124" i="2" s="1"/>
  <c r="C125" i="2"/>
  <c r="D125" i="2" s="1"/>
  <c r="E125" i="2" s="1"/>
  <c r="C126" i="2"/>
  <c r="D126" i="2" s="1"/>
  <c r="E126" i="2" s="1"/>
  <c r="C127" i="2"/>
  <c r="D127" i="2" s="1"/>
  <c r="E127" i="2" s="1"/>
  <c r="C128" i="2"/>
  <c r="D128" i="2" s="1"/>
  <c r="E128" i="2" s="1"/>
  <c r="C129" i="2"/>
  <c r="D129" i="2" s="1"/>
  <c r="E129" i="2" s="1"/>
  <c r="C130" i="2"/>
  <c r="D130" i="2" s="1"/>
  <c r="E130" i="2" s="1"/>
  <c r="C109" i="2"/>
  <c r="D109" i="2" s="1"/>
  <c r="E109" i="2" s="1"/>
  <c r="C110" i="2"/>
  <c r="D110" i="2" s="1"/>
  <c r="E110" i="2" s="1"/>
  <c r="C111" i="2"/>
  <c r="D111" i="2" s="1"/>
  <c r="E111" i="2" s="1"/>
  <c r="C112" i="2"/>
  <c r="D112" i="2" s="1"/>
  <c r="E112" i="2" s="1"/>
  <c r="C113" i="2"/>
  <c r="D113" i="2" s="1"/>
  <c r="E113" i="2" s="1"/>
  <c r="C114" i="2"/>
  <c r="D114" i="2" s="1"/>
  <c r="E114" i="2" s="1"/>
  <c r="C115" i="2"/>
  <c r="D115" i="2" s="1"/>
  <c r="E115" i="2" s="1"/>
  <c r="C116" i="2"/>
  <c r="D116" i="2" s="1"/>
  <c r="E116" i="2" s="1"/>
  <c r="C117" i="2"/>
  <c r="D117" i="2" s="1"/>
  <c r="E117" i="2" s="1"/>
  <c r="C118" i="2"/>
  <c r="D118" i="2" s="1"/>
  <c r="E118" i="2" s="1"/>
  <c r="C119" i="2"/>
  <c r="D119" i="2" s="1"/>
  <c r="E119" i="2" s="1"/>
  <c r="C120" i="2"/>
  <c r="D120" i="2" s="1"/>
  <c r="E120" i="2" s="1"/>
  <c r="C108" i="2"/>
  <c r="D108" i="2" s="1"/>
  <c r="E108" i="2" s="1"/>
  <c r="C86" i="2"/>
  <c r="D86" i="2" s="1"/>
  <c r="E86" i="2" s="1"/>
  <c r="C87" i="2"/>
  <c r="D87" i="2" s="1"/>
  <c r="E87" i="2" s="1"/>
  <c r="C88" i="2"/>
  <c r="D88" i="2" s="1"/>
  <c r="E88" i="2" s="1"/>
  <c r="C89" i="2"/>
  <c r="D89" i="2" s="1"/>
  <c r="E89" i="2" s="1"/>
  <c r="C90" i="2"/>
  <c r="D90" i="2" s="1"/>
  <c r="E90" i="2" s="1"/>
  <c r="C91" i="2"/>
  <c r="D91" i="2" s="1"/>
  <c r="E91" i="2" s="1"/>
  <c r="C92" i="2"/>
  <c r="D92" i="2" s="1"/>
  <c r="E92" i="2" s="1"/>
  <c r="C93" i="2"/>
  <c r="D93" i="2" s="1"/>
  <c r="E93" i="2" s="1"/>
  <c r="C94" i="2"/>
  <c r="D94" i="2" s="1"/>
  <c r="E94" i="2" s="1"/>
  <c r="C95" i="2"/>
  <c r="D95" i="2" s="1"/>
  <c r="E95" i="2" s="1"/>
  <c r="C96" i="2"/>
  <c r="D96" i="2" s="1"/>
  <c r="E96" i="2" s="1"/>
  <c r="C97" i="2"/>
  <c r="D97" i="2" s="1"/>
  <c r="E97" i="2" s="1"/>
  <c r="C98" i="2"/>
  <c r="D98" i="2" s="1"/>
  <c r="E98" i="2" s="1"/>
  <c r="C99" i="2"/>
  <c r="D99" i="2" s="1"/>
  <c r="E99" i="2" s="1"/>
  <c r="C100" i="2"/>
  <c r="D100" i="2" s="1"/>
  <c r="E100" i="2" s="1"/>
  <c r="C101" i="2"/>
  <c r="D101" i="2" s="1"/>
  <c r="E101" i="2" s="1"/>
  <c r="C102" i="2"/>
  <c r="D102" i="2" s="1"/>
  <c r="E102" i="2" s="1"/>
  <c r="C103" i="2"/>
  <c r="D103" i="2" s="1"/>
  <c r="E103" i="2" s="1"/>
  <c r="C104" i="2"/>
  <c r="D104" i="2" s="1"/>
  <c r="E104" i="2" s="1"/>
  <c r="C105" i="2"/>
  <c r="D105" i="2" s="1"/>
  <c r="E105" i="2" s="1"/>
  <c r="C106" i="2"/>
  <c r="D106" i="2" s="1"/>
  <c r="E106" i="2" s="1"/>
  <c r="C85" i="2"/>
  <c r="D85" i="2" s="1"/>
  <c r="E85" i="2" s="1"/>
  <c r="C84" i="2"/>
  <c r="D84" i="2" s="1"/>
  <c r="E84" i="2" s="1"/>
  <c r="C81" i="2"/>
  <c r="D81" i="2" s="1"/>
  <c r="E81" i="2" s="1"/>
  <c r="C80" i="2"/>
  <c r="D80" i="2" s="1"/>
  <c r="E80" i="2" s="1"/>
  <c r="C79" i="2"/>
  <c r="D79" i="2" s="1"/>
  <c r="E79" i="2" s="1"/>
  <c r="C78" i="2"/>
  <c r="D78" i="2" s="1"/>
  <c r="E78" i="2" s="1"/>
  <c r="C77" i="2"/>
  <c r="D77" i="2" s="1"/>
  <c r="E77" i="2" s="1"/>
  <c r="C76" i="2"/>
  <c r="D76" i="2" s="1"/>
  <c r="E76" i="2" s="1"/>
  <c r="C75" i="2"/>
  <c r="D75" i="2" s="1"/>
  <c r="E75" i="2" s="1"/>
  <c r="C74" i="2"/>
  <c r="D74" i="2" s="1"/>
  <c r="E74" i="2" s="1"/>
  <c r="C73" i="2"/>
  <c r="D73" i="2" s="1"/>
  <c r="E73" i="2" s="1"/>
  <c r="C72" i="2"/>
  <c r="D72" i="2" s="1"/>
  <c r="E72" i="2" s="1"/>
  <c r="C71" i="2"/>
  <c r="D71" i="2" s="1"/>
  <c r="E71" i="2" s="1"/>
  <c r="C70" i="2"/>
  <c r="D70" i="2" s="1"/>
  <c r="E70" i="2" s="1"/>
  <c r="C69" i="2"/>
  <c r="D69" i="2" s="1"/>
  <c r="E69" i="2" s="1"/>
  <c r="C61" i="2"/>
  <c r="D61" i="2" s="1"/>
  <c r="E61" i="2" s="1"/>
  <c r="C60" i="2"/>
  <c r="D60" i="2" s="1"/>
  <c r="E60" i="2" s="1"/>
  <c r="C59" i="2"/>
  <c r="D59" i="2" s="1"/>
  <c r="E59" i="2" s="1"/>
  <c r="C58" i="2"/>
  <c r="D58" i="2" s="1"/>
  <c r="E58" i="2" s="1"/>
  <c r="C57" i="2"/>
  <c r="D57" i="2" s="1"/>
  <c r="E57" i="2" s="1"/>
  <c r="C56" i="2"/>
  <c r="D56" i="2" s="1"/>
  <c r="E56" i="2" s="1"/>
  <c r="C55" i="2"/>
  <c r="D55" i="2" s="1"/>
  <c r="E55" i="2" s="1"/>
  <c r="C10" i="2"/>
  <c r="D10" i="2" s="1"/>
  <c r="E10" i="2" s="1"/>
  <c r="C11" i="2"/>
  <c r="D11" i="2" s="1"/>
  <c r="E11" i="2" s="1"/>
  <c r="C12" i="2"/>
  <c r="D12" i="2" s="1"/>
  <c r="E12" i="2" s="1"/>
  <c r="C13" i="2"/>
  <c r="D13" i="2" s="1"/>
  <c r="E13" i="2" s="1"/>
  <c r="C14" i="2"/>
  <c r="D14" i="2" s="1"/>
  <c r="E14" i="2" s="1"/>
  <c r="C15" i="2"/>
  <c r="D15" i="2" s="1"/>
  <c r="E15" i="2" s="1"/>
  <c r="C23" i="2"/>
  <c r="D23" i="2" s="1"/>
  <c r="E23" i="2" s="1"/>
  <c r="C24" i="2"/>
  <c r="D24" i="2" s="1"/>
  <c r="E24" i="2" s="1"/>
  <c r="C25" i="2"/>
  <c r="D25" i="2" s="1"/>
  <c r="E25" i="2" s="1"/>
  <c r="C26" i="2"/>
  <c r="D26" i="2" s="1"/>
  <c r="E26" i="2" s="1"/>
  <c r="C27" i="2"/>
  <c r="D27" i="2" s="1"/>
  <c r="E27" i="2" s="1"/>
  <c r="C28" i="2"/>
  <c r="D28" i="2" s="1"/>
  <c r="E28" i="2" s="1"/>
  <c r="C29" i="2"/>
  <c r="D29" i="2" s="1"/>
  <c r="E29" i="2" s="1"/>
  <c r="C30" i="2"/>
  <c r="D30" i="2" s="1"/>
  <c r="E30" i="2" s="1"/>
  <c r="C31" i="2"/>
  <c r="D31" i="2" s="1"/>
  <c r="E31" i="2" s="1"/>
  <c r="C32" i="2"/>
  <c r="D32" i="2" s="1"/>
  <c r="E32" i="2" s="1"/>
  <c r="C33" i="2"/>
  <c r="D33" i="2" s="1"/>
  <c r="E33" i="2" s="1"/>
  <c r="C34" i="2"/>
  <c r="D34" i="2" s="1"/>
  <c r="E34" i="2" s="1"/>
  <c r="C35" i="2"/>
  <c r="D35" i="2" s="1"/>
  <c r="E35" i="2" s="1"/>
  <c r="C36" i="2"/>
  <c r="D36" i="2" s="1"/>
  <c r="E36" i="2" s="1"/>
  <c r="C39" i="2"/>
  <c r="D39" i="2" s="1"/>
  <c r="E39" i="2" s="1"/>
  <c r="C43" i="2"/>
  <c r="D43" i="2" s="1"/>
  <c r="E43" i="2" s="1"/>
  <c r="C47" i="2"/>
  <c r="D47" i="2" s="1"/>
  <c r="E47" i="2" s="1"/>
  <c r="C51" i="2"/>
  <c r="D51" i="2" s="1"/>
  <c r="E51" i="2" s="1"/>
  <c r="C52" i="2"/>
  <c r="D52" i="2" s="1"/>
  <c r="E52" i="2" s="1"/>
  <c r="C9" i="2"/>
  <c r="D9" i="2" s="1"/>
  <c r="E9" i="2" s="1"/>
  <c r="G139" i="2" l="1"/>
  <c r="F139" i="2"/>
  <c r="F12" i="2"/>
  <c r="G12" i="2"/>
  <c r="F137" i="2"/>
  <c r="G137" i="2"/>
  <c r="F148" i="2"/>
  <c r="G148" i="2"/>
  <c r="F90" i="2"/>
  <c r="G90" i="2"/>
  <c r="G34" i="2"/>
  <c r="F34" i="2"/>
  <c r="G99" i="2"/>
  <c r="F99" i="2"/>
  <c r="G91" i="2"/>
  <c r="F91" i="2"/>
  <c r="F120" i="2"/>
  <c r="G120" i="2"/>
  <c r="F112" i="2"/>
  <c r="G112" i="2"/>
  <c r="F126" i="2"/>
  <c r="G126" i="2"/>
  <c r="F154" i="2"/>
  <c r="G154" i="2"/>
  <c r="G147" i="2"/>
  <c r="F147" i="2"/>
  <c r="F140" i="2"/>
  <c r="G140" i="2"/>
  <c r="G134" i="2"/>
  <c r="F134" i="2"/>
  <c r="G52" i="2"/>
  <c r="F52" i="2"/>
  <c r="G33" i="2"/>
  <c r="F33" i="2"/>
  <c r="G25" i="2"/>
  <c r="F25" i="2"/>
  <c r="F11" i="2"/>
  <c r="G11" i="2"/>
  <c r="G61" i="2"/>
  <c r="F61" i="2"/>
  <c r="G76" i="2"/>
  <c r="F76" i="2"/>
  <c r="F106" i="2"/>
  <c r="G106" i="2"/>
  <c r="G98" i="2"/>
  <c r="F98" i="2"/>
  <c r="G119" i="2"/>
  <c r="F119" i="2"/>
  <c r="G111" i="2"/>
  <c r="F111" i="2"/>
  <c r="F125" i="2"/>
  <c r="G125" i="2"/>
  <c r="F153" i="2"/>
  <c r="G153" i="2"/>
  <c r="F133" i="2"/>
  <c r="G133" i="2"/>
  <c r="G60" i="2"/>
  <c r="F60" i="2"/>
  <c r="G51" i="2"/>
  <c r="F51" i="2"/>
  <c r="G32" i="2"/>
  <c r="F32" i="2"/>
  <c r="G24" i="2"/>
  <c r="F24" i="2"/>
  <c r="F10" i="2"/>
  <c r="G10" i="2"/>
  <c r="F69" i="2"/>
  <c r="G69" i="2"/>
  <c r="G77" i="2"/>
  <c r="F77" i="2"/>
  <c r="F105" i="2"/>
  <c r="G105" i="2"/>
  <c r="F97" i="2"/>
  <c r="G97" i="2"/>
  <c r="G118" i="2"/>
  <c r="F118" i="2"/>
  <c r="G110" i="2"/>
  <c r="F110" i="2"/>
  <c r="F124" i="2"/>
  <c r="G124" i="2"/>
  <c r="F152" i="2"/>
  <c r="G152" i="2"/>
  <c r="G146" i="2"/>
  <c r="F146" i="2"/>
  <c r="G157" i="2"/>
  <c r="F157" i="2"/>
  <c r="F85" i="2"/>
  <c r="G85" i="2"/>
  <c r="G31" i="2"/>
  <c r="F31" i="2"/>
  <c r="G23" i="2"/>
  <c r="F23" i="2"/>
  <c r="G55" i="2"/>
  <c r="F55" i="2"/>
  <c r="F70" i="2"/>
  <c r="G70" i="2"/>
  <c r="F78" i="2"/>
  <c r="G78" i="2"/>
  <c r="F104" i="2"/>
  <c r="G104" i="2"/>
  <c r="F96" i="2"/>
  <c r="G96" i="2"/>
  <c r="F89" i="2"/>
  <c r="G89" i="2"/>
  <c r="F117" i="2"/>
  <c r="G117" i="2"/>
  <c r="F109" i="2"/>
  <c r="G109" i="2"/>
  <c r="G123" i="2"/>
  <c r="F123" i="2"/>
  <c r="G151" i="2"/>
  <c r="F151" i="2"/>
  <c r="F145" i="2"/>
  <c r="G145" i="2"/>
  <c r="F138" i="2"/>
  <c r="G138" i="2"/>
  <c r="G158" i="2"/>
  <c r="F158" i="2"/>
  <c r="G75" i="2"/>
  <c r="F75" i="2"/>
  <c r="G43" i="2"/>
  <c r="F43" i="2"/>
  <c r="G30" i="2"/>
  <c r="F30" i="2"/>
  <c r="G15" i="2"/>
  <c r="F15" i="2"/>
  <c r="F56" i="2"/>
  <c r="G56" i="2"/>
  <c r="F71" i="2"/>
  <c r="G71" i="2"/>
  <c r="F79" i="2"/>
  <c r="G79" i="2"/>
  <c r="G103" i="2"/>
  <c r="F103" i="2"/>
  <c r="G95" i="2"/>
  <c r="F95" i="2"/>
  <c r="F88" i="2"/>
  <c r="G88" i="2"/>
  <c r="F116" i="2"/>
  <c r="G116" i="2"/>
  <c r="F130" i="2"/>
  <c r="G130" i="2"/>
  <c r="G122" i="2"/>
  <c r="F122" i="2"/>
  <c r="G150" i="2"/>
  <c r="F150" i="2"/>
  <c r="F144" i="2"/>
  <c r="G144" i="2"/>
  <c r="F160" i="2"/>
  <c r="G160" i="2"/>
  <c r="G47" i="2"/>
  <c r="F47" i="2"/>
  <c r="G29" i="2"/>
  <c r="F29" i="2"/>
  <c r="G14" i="2"/>
  <c r="F14" i="2"/>
  <c r="G57" i="2"/>
  <c r="F57" i="2"/>
  <c r="F72" i="2"/>
  <c r="G72" i="2"/>
  <c r="F80" i="2"/>
  <c r="G80" i="2"/>
  <c r="G102" i="2"/>
  <c r="F102" i="2"/>
  <c r="G94" i="2"/>
  <c r="F94" i="2"/>
  <c r="G87" i="2"/>
  <c r="F87" i="2"/>
  <c r="G115" i="2"/>
  <c r="F115" i="2"/>
  <c r="F129" i="2"/>
  <c r="G129" i="2"/>
  <c r="F121" i="2"/>
  <c r="G121" i="2"/>
  <c r="F149" i="2"/>
  <c r="G149" i="2"/>
  <c r="G143" i="2"/>
  <c r="F143" i="2"/>
  <c r="G164" i="2"/>
  <c r="F164" i="2"/>
  <c r="G26" i="2"/>
  <c r="F26" i="2"/>
  <c r="F36" i="2"/>
  <c r="G36" i="2"/>
  <c r="F28" i="2"/>
  <c r="G28" i="2"/>
  <c r="G13" i="2"/>
  <c r="F13" i="2"/>
  <c r="G58" i="2"/>
  <c r="F58" i="2"/>
  <c r="G73" i="2"/>
  <c r="F73" i="2"/>
  <c r="G81" i="2"/>
  <c r="F81" i="2"/>
  <c r="F101" i="2"/>
  <c r="G101" i="2"/>
  <c r="F93" i="2"/>
  <c r="G93" i="2"/>
  <c r="G86" i="2"/>
  <c r="F86" i="2"/>
  <c r="F114" i="2"/>
  <c r="G114" i="2"/>
  <c r="F128" i="2"/>
  <c r="G128" i="2"/>
  <c r="G132" i="2"/>
  <c r="F132" i="2"/>
  <c r="F142" i="2"/>
  <c r="G142" i="2"/>
  <c r="F136" i="2"/>
  <c r="G136" i="2"/>
  <c r="F168" i="2"/>
  <c r="G168" i="2"/>
  <c r="G9" i="2"/>
  <c r="F9" i="2"/>
  <c r="G39" i="2"/>
  <c r="F39" i="2"/>
  <c r="G35" i="2"/>
  <c r="F35" i="2"/>
  <c r="G27" i="2"/>
  <c r="F27" i="2"/>
  <c r="G59" i="2"/>
  <c r="F59" i="2"/>
  <c r="G74" i="2"/>
  <c r="F74" i="2"/>
  <c r="G84" i="2"/>
  <c r="F84" i="2"/>
  <c r="F100" i="2"/>
  <c r="G100" i="2"/>
  <c r="F92" i="2"/>
  <c r="G92" i="2"/>
  <c r="F108" i="2"/>
  <c r="G108" i="2"/>
  <c r="F113" i="2"/>
  <c r="G113" i="2"/>
  <c r="G127" i="2"/>
  <c r="F127" i="2"/>
  <c r="G155" i="2"/>
  <c r="F155" i="2"/>
  <c r="F141" i="2"/>
  <c r="G141" i="2"/>
  <c r="G135" i="2"/>
  <c r="F135" i="2"/>
  <c r="F172" i="2"/>
  <c r="G172" i="2"/>
</calcChain>
</file>

<file path=xl/sharedStrings.xml><?xml version="1.0" encoding="utf-8"?>
<sst xmlns="http://schemas.openxmlformats.org/spreadsheetml/2006/main" count="599" uniqueCount="336">
  <si>
    <t>CT-Einzelleistung</t>
  </si>
  <si>
    <t>NMR-Einzelleistung</t>
  </si>
  <si>
    <t>Berufsgruppe:</t>
  </si>
  <si>
    <t>bis 60 Minuten für eine spezifische Behandlung/Betreuung in der Kleingruppe (bis zu fünf Patienten)</t>
  </si>
  <si>
    <t>bis 90 Minuten für eine spezifische Behandlung/Betreuung in der Kleingruppe (bis zu fünf Patienten)</t>
  </si>
  <si>
    <t>bis 60 Minuten für eine spezifische Behandlung/Betreuung in der Großgruppe (mehr als fünf Patienten, höchstens 12 Patienten)</t>
  </si>
  <si>
    <t>bis 90 Minuten für eine spezifische Behandlung/Betreuung in der Großgruppe (mehr als fünf Patienten, höchstens 12 Patienten)</t>
  </si>
  <si>
    <t>bis 120 Minuten für eine spezifische Behandlung/Betreuung in der Kleingruppe (bis zu fünf Patienten)</t>
  </si>
  <si>
    <t>bis 180 Minuten für eine spezifische Behandlung/Betreuung in der Kleingruppe (bis zu fünf Patienten)</t>
  </si>
  <si>
    <t>bis 120 Minuten für eine spezifische Behandlung/Betreuung in der Großgruppe (mehr als fünf Patienten, höchstens 12 Patienten)</t>
  </si>
  <si>
    <t>bis 180 Minuten für eine spezifische Behandlung/Betreuung in der Großgruppe (mehr als fünf Patienten, höchstens 12 Patienten)</t>
  </si>
  <si>
    <t>bis zu 240 Minuten für eine spezifische Behandlung/Betreuung in der Großgruppe (mehr als fünf Patienten, höchstens 12 Patienten)</t>
  </si>
  <si>
    <t>bis zu 300 Minuten für eine spezifische Behandlung/Betreuung in der Großgruppe (mehr als fünf Patienten, höchstens 12 Patienten)</t>
  </si>
  <si>
    <t>Leistung:</t>
  </si>
  <si>
    <t>Dauer:</t>
  </si>
  <si>
    <t>0: Zeitdauer bis 10 Minuten</t>
  </si>
  <si>
    <t>2: Leistungen von Psychologen</t>
  </si>
  <si>
    <t>1: Einzeltherapie</t>
  </si>
  <si>
    <t>1: Zeitdauer bis 20 Minuten</t>
  </si>
  <si>
    <t>3: Leistungen von Pflegepersonal</t>
  </si>
  <si>
    <t>2: unbesetzt</t>
  </si>
  <si>
    <t>2: Zeitdauer bis 40 Minuten</t>
  </si>
  <si>
    <t>4: Leistungen von Sozialpädagogen</t>
  </si>
  <si>
    <t>3: Zeitdauer bis 60 Minuten</t>
  </si>
  <si>
    <t>4: Kleingruppe</t>
  </si>
  <si>
    <t>4: Zeitdauer bis 90 Minuten</t>
  </si>
  <si>
    <t>5: Großgruppe</t>
  </si>
  <si>
    <t>5: Zeitdauer bis 120 Minuten</t>
  </si>
  <si>
    <t>6: Fahrtzeit</t>
  </si>
  <si>
    <t>6: Zeitdauer bis 180 Minuten</t>
  </si>
  <si>
    <t>7: Zeitdauer bis 240 Minuten</t>
  </si>
  <si>
    <t>8: CT</t>
  </si>
  <si>
    <t>8: Zeitdauer bis 300 Minuten</t>
  </si>
  <si>
    <t>9: NMR</t>
  </si>
  <si>
    <t>9: mind. 20 Minuten</t>
  </si>
  <si>
    <t>bis 10 Minuten für Leistungen der sozialpsychiatrischen Grundversorgung, Krisenintervention einschl. Notfallbehandlung, spezifische Einzelbehandlung/Betreuung</t>
  </si>
  <si>
    <t>bis 20 Minuten für Leistungen der sozialpsychiatrischen Grundversorgung, Krisenintervention einschl. Notfallbehandlung, spezifische Einzelbehandlung/Betreuung</t>
  </si>
  <si>
    <t>bis 40 Minuten für Leistungen der sozialpsychiatrischen Grundversorgung, Krisenintervention einschl. Notfallbehandlung, spezifische Einzelbehandlung/Betreuung</t>
  </si>
  <si>
    <t>bis 90 Minuten für Leistungen der sozialpsychiatrischen Grundversorgung, Krisenintervention einschl. Notfallbehandlung, spezifische Einzelbehandlung/Betreuung</t>
  </si>
  <si>
    <t>bis 120 Minuten für Leistungen der sozialpsychiatrischen Grundversorgung, Krisenintervention einschl. Notfallbehandlung, spezifische Einzelbehandlung/Betreuung</t>
  </si>
  <si>
    <t xml:space="preserve">bis 60 Minuten für Leistungen der sozialpsychiatrischen Grundversorgung, Krisenintervention einschl. Notfallbehandlung, spezifische Einzelbehandlung/Betreuung </t>
  </si>
  <si>
    <t>1: Ärztliche Leistungen</t>
  </si>
  <si>
    <t>7: Personalaufwand bei apparativer Diagnostik und Therapie</t>
  </si>
  <si>
    <t>Grundpauschale für Laborleistungen</t>
  </si>
  <si>
    <t>Abrechnungsregeln:</t>
  </si>
  <si>
    <t>- alle Laborbestimmungen mit Ausnahme der extra abrechenbaren Leistungen 171, 172 und 173</t>
  </si>
  <si>
    <t>- pauschal 1 x pro Fall und Quartal unabhängig vom Umfang der Diagnostik abrechenbar</t>
  </si>
  <si>
    <t>Medikamentenspiegelbestimmung</t>
  </si>
  <si>
    <t>- alle Spiegelbestimmungen von Medikamenten mit Ausnahme von Lithium</t>
  </si>
  <si>
    <t>- zusätzlich zu 170 und ggf. mehrfach pro Quartal abrechenbar</t>
  </si>
  <si>
    <t>- sofern die Leistung nicht im eigenen Labor durchgeführt wird, ist die Überweisung an ein externes Labor möglich</t>
  </si>
  <si>
    <t>qualitative Stäbchentests (Suchtests)</t>
  </si>
  <si>
    <t>- Amphetamine, Barbiturate, Benzodiazepine, Cannabinoide, Kokain, Methadon, Opiate, PCP u.a.</t>
  </si>
  <si>
    <t>- je Parameter nur bei substituierten Patienten zusätzlich zu 170 abrechenbar</t>
  </si>
  <si>
    <t>- Begrenzung auf 60 Parameter im ersten, 40 im zweiten und 20 ab dem dritten Behandlungsquartal in Folge</t>
  </si>
  <si>
    <t>Quantitative und semiquantitative Bestimmungen</t>
  </si>
  <si>
    <t>- ggf. mehrfach pro Quartal nur bei subsituierten Patienten zusätzlich zu 170, 171 und 172 abrechenbar</t>
  </si>
  <si>
    <t>bis 10 Minuten für apparative Diagnostik und Therapie</t>
  </si>
  <si>
    <t>- ggf. mehrfach pro Quartal zusätzlich zu 17x abrechenbar</t>
  </si>
  <si>
    <t>- z.B. TMS, rTMS, neuropsychologische Untersuchungen, Lichttherapie</t>
  </si>
  <si>
    <t>bis 20 Minuten für apparative Diagnostik und Therapie</t>
  </si>
  <si>
    <t>- z.B. EKG, TMS, rTMS, neuropsychologische Untersuchungen, Lichttherapie</t>
  </si>
  <si>
    <t>bis 40 Minuten für apparative Diagnostik und Therapie</t>
  </si>
  <si>
    <t>bis 60 Minuten für apparative Diagnostik und Therapie</t>
  </si>
  <si>
    <t>- z.B. EEG, TMS, rTMS, neuropsychologische Untersuchungen, Lichttherapie</t>
  </si>
  <si>
    <t>Fahrtzeit dazu bis 10 Minuten</t>
  </si>
  <si>
    <t>Fahrtzeit dazu bis 20 Minuten</t>
  </si>
  <si>
    <t>Fahrtzeit dazu bis 40 Minuten</t>
  </si>
  <si>
    <t>Fahrtzeit dazu bis 60 Minuten</t>
  </si>
  <si>
    <t>Fahrtzeit dazu bis 90 Minuten</t>
  </si>
  <si>
    <t>Fahrtzeit dazu bis 120 Minuten</t>
  </si>
  <si>
    <t>Fahrtzeit dazu bis 180 Minuten</t>
  </si>
  <si>
    <t>7: Labor, apparative Diagnostik und Therapie</t>
  </si>
  <si>
    <t>Zeitdauer bis 40 Minuten wie oben</t>
  </si>
  <si>
    <t>Zeitdauer bis 60 Minuten wie oben</t>
  </si>
  <si>
    <t>Zeitdauer bis 90 Minuten wie oben</t>
  </si>
  <si>
    <t>Zeitdauer bis 120 Minuten wie oben</t>
  </si>
  <si>
    <t>Zeitdauer bis 180 Minuten wie oben</t>
  </si>
  <si>
    <t>Zeitdauer bis 40 Minuten spezifische Behandlung in der Kleingruppe (bis zu 3 Patienten)</t>
  </si>
  <si>
    <t>Zeitdauer bis 40 Minuten spezifische Behandlung in der Großgruppe (mind. 4, max. 8 Patienten)</t>
  </si>
  <si>
    <t>- sofern Leistungen per Überweisung extern vergeben werden, ist die Grundpauschale nicht abrechenbar</t>
  </si>
  <si>
    <t>- je Parameter nur bei substituierten Patienten zusätzlich zu 0190 abrechenbar</t>
  </si>
  <si>
    <t>- ggf. mehrfach pro Quartal nur bei subsituierten Patienten zusätzlich zu 0190 und 0191 abrechenbar</t>
  </si>
  <si>
    <t>Zeitdauer bis 10 Minuten spezifische Diagnostik, Einzeltherapie</t>
  </si>
  <si>
    <t>Zeitdauer bis 20 Minuten spezifische Diagnostik, Einzeltherapie</t>
  </si>
  <si>
    <t>Zeitdauer bis 240 Minuten wie oben</t>
  </si>
  <si>
    <t>Zeitdauer bis 60 Minuten in der Großgruppe (mind. 4, max. 8 Patienten)</t>
  </si>
  <si>
    <t>Zeitdauer bis 10 Minuten Kinder- und jugendpsychiatrische Abklärung, Einzeltherapie</t>
  </si>
  <si>
    <t>Zeitdauer bis 20 Minuten Kinder- und jugendpsychiatrische Abklärung, Einzeltherapie</t>
  </si>
  <si>
    <t>Zeitdauer bis 40 Minuten wie oben spezifische Behandlung in der Großgruppe (mind. 4, max. 8 Patienten)</t>
  </si>
  <si>
    <t>Psychiatrische Versorgung:</t>
  </si>
  <si>
    <t>2: Kleingruppe</t>
  </si>
  <si>
    <t>3: Großgruppe</t>
  </si>
  <si>
    <t>4: Leistungen von Sprachtherapeuten</t>
  </si>
  <si>
    <t>5: Leistungen von Sozialpädagogen</t>
  </si>
  <si>
    <t>6: Fahrzeit</t>
  </si>
  <si>
    <t>7: CT</t>
  </si>
  <si>
    <t>8: NMR</t>
  </si>
  <si>
    <t>8: mind. 20 Minuten</t>
  </si>
  <si>
    <t>9: mind. 60 Minuten</t>
  </si>
  <si>
    <t>bis 180 Minuten für Leistungen der sozialpsychiatrischen Grundversorgung, Krisenintervention einschl. Notfallbehandlung, spezifische Einzelbehandlung/Betreuung</t>
  </si>
  <si>
    <t>bis 240 Minuten für Leistungen der sozialpsychiatrischen Grundversorgung, Krisenintervention einschl. Notfallbehandlung, spezifische Einzelbehandlung/Betreuung</t>
  </si>
  <si>
    <t xml:space="preserve">Zeitdauer bis 120 Minuten wie oben </t>
  </si>
  <si>
    <t xml:space="preserve">Zeitdauer bis 180 Minuten wie oben </t>
  </si>
  <si>
    <t>Leistungsbeschreibung (diese beinhaltet Vor- und Nachbereitung in Höhe von 25 % der angegebenen Zeiteinheiten)</t>
  </si>
  <si>
    <t>Erhebung und Dokumentation der ambulanten medizinischen Basisdaten nach den Vorgaben der "AmBADO"-Bögen (Stammblatt, Aufnahme/Verlauf und Beendigung). Die Abrechnung ist in der Erwachsenenpsychiatrie grundsätzlich einmal im Jahr möglich, es sei denn, dass beim Patienten die Kriterien des "neuen Falles" gegeben sind.</t>
  </si>
  <si>
    <t>Erhebung und Dokumentation der ambulanten medizinischen Basisdaten nach den Vorgaben des „AmBADO“-Bogens.
Die Abrechnung ist grundsätzlich einmal im Jahr möglich, es sei denn, dass beim Patienten die Kriterien des „neuen Falles“ gegeben sind.</t>
  </si>
  <si>
    <t>§ 301 SGB V
Entgelt-
schlüssel</t>
  </si>
  <si>
    <t>Zeitdauer bis 20 Minuten wie oben</t>
  </si>
  <si>
    <t>Die Leistungen sind abschließend.</t>
  </si>
  <si>
    <t>35220112</t>
  </si>
  <si>
    <t>35220114</t>
  </si>
  <si>
    <t>35220115</t>
  </si>
  <si>
    <t>35220116</t>
  </si>
  <si>
    <t>35220117</t>
  </si>
  <si>
    <t>35220122</t>
  </si>
  <si>
    <t>35220123</t>
  </si>
  <si>
    <t>35220124</t>
  </si>
  <si>
    <t>35220125</t>
  </si>
  <si>
    <t>35220126</t>
  </si>
  <si>
    <t>35220132</t>
  </si>
  <si>
    <t>35220133</t>
  </si>
  <si>
    <t>35220134</t>
  </si>
  <si>
    <t>35220135</t>
  </si>
  <si>
    <t>35220136</t>
  </si>
  <si>
    <t>35220170</t>
  </si>
  <si>
    <t>35220180</t>
  </si>
  <si>
    <t>35220190</t>
  </si>
  <si>
    <t>35220191</t>
  </si>
  <si>
    <t>35220192</t>
  </si>
  <si>
    <t>35220101</t>
  </si>
  <si>
    <t>35220210</t>
  </si>
  <si>
    <t>35220211</t>
  </si>
  <si>
    <t>35220212</t>
  </si>
  <si>
    <t>35220213</t>
  </si>
  <si>
    <t>35220214</t>
  </si>
  <si>
    <t>35220215</t>
  </si>
  <si>
    <t>35220216</t>
  </si>
  <si>
    <t>35220222</t>
  </si>
  <si>
    <t>35220223</t>
  </si>
  <si>
    <t>35220224</t>
  </si>
  <si>
    <t>35220225</t>
  </si>
  <si>
    <t>35220226</t>
  </si>
  <si>
    <t>35220232</t>
  </si>
  <si>
    <t>35220233</t>
  </si>
  <si>
    <t>35220234</t>
  </si>
  <si>
    <t>35220235</t>
  </si>
  <si>
    <t>35220236</t>
  </si>
  <si>
    <t>35220201</t>
  </si>
  <si>
    <t>35220310</t>
  </si>
  <si>
    <t>35220311</t>
  </si>
  <si>
    <t>35220312</t>
  </si>
  <si>
    <t>35220313</t>
  </si>
  <si>
    <t>35220314</t>
  </si>
  <si>
    <t>35220315</t>
  </si>
  <si>
    <t>35220316</t>
  </si>
  <si>
    <t>35220317</t>
  </si>
  <si>
    <t>35220322</t>
  </si>
  <si>
    <t>35220323</t>
  </si>
  <si>
    <t>35220324</t>
  </si>
  <si>
    <t>35220325</t>
  </si>
  <si>
    <t>35220326</t>
  </si>
  <si>
    <t>35220327</t>
  </si>
  <si>
    <t>35220332</t>
  </si>
  <si>
    <t>35220333</t>
  </si>
  <si>
    <t>35220334</t>
  </si>
  <si>
    <t>35220335</t>
  </si>
  <si>
    <t>35220336</t>
  </si>
  <si>
    <t>35220337</t>
  </si>
  <si>
    <t>35220410</t>
  </si>
  <si>
    <t>35220411</t>
  </si>
  <si>
    <t>35220412</t>
  </si>
  <si>
    <t>35220413</t>
  </si>
  <si>
    <t>35220414</t>
  </si>
  <si>
    <t>35220415</t>
  </si>
  <si>
    <t>35220416</t>
  </si>
  <si>
    <t>35220422</t>
  </si>
  <si>
    <t>35220423</t>
  </si>
  <si>
    <t>35220424</t>
  </si>
  <si>
    <t>35220425</t>
  </si>
  <si>
    <t>35220426</t>
  </si>
  <si>
    <t>35220433</t>
  </si>
  <si>
    <t>35220434</t>
  </si>
  <si>
    <t>35220435</t>
  </si>
  <si>
    <t>35220436</t>
  </si>
  <si>
    <t>35220510</t>
  </si>
  <si>
    <t>35220511</t>
  </si>
  <si>
    <t>35220512</t>
  </si>
  <si>
    <t>35220513</t>
  </si>
  <si>
    <t>35220514</t>
  </si>
  <si>
    <t>35220515</t>
  </si>
  <si>
    <t>35220516</t>
  </si>
  <si>
    <t>35220517</t>
  </si>
  <si>
    <t>35220522</t>
  </si>
  <si>
    <t>35220523</t>
  </si>
  <si>
    <t>35220524</t>
  </si>
  <si>
    <t>35220525</t>
  </si>
  <si>
    <t>35220526</t>
  </si>
  <si>
    <t>35220532</t>
  </si>
  <si>
    <t>35220533</t>
  </si>
  <si>
    <t>35220534</t>
  </si>
  <si>
    <t>35220535</t>
  </si>
  <si>
    <t>35220536</t>
  </si>
  <si>
    <t>35220040</t>
  </si>
  <si>
    <t>35220048</t>
  </si>
  <si>
    <t>35220059</t>
  </si>
  <si>
    <t>Der Zeitaufwand für Ärzte und Therapeuten im Zusammenhang mit Fahrten zu Patienten wird analog der Vergütungssätze der Ziffern 1 bis 6 vergütet.</t>
  </si>
  <si>
    <t>6. Ziffer</t>
  </si>
  <si>
    <t>7. Ziffer</t>
  </si>
  <si>
    <t xml:space="preserve">                  8. Ziffer </t>
  </si>
  <si>
    <t xml:space="preserve">                            8. Ziffer</t>
  </si>
  <si>
    <t>Vielmehr ist in einem roulierenden Verfahren den beteiligten Krankenkassen der Gesamtbetrag in Rechnung zu stellen.</t>
  </si>
  <si>
    <t xml:space="preserve">Der Zeitaufwand für Ärzte und Therapeuten im Zusammenhang mit Fahrten zu Patienten wird analog der Vergütungssätze der Ziffern 1 bis 5 vergütet. Die Wegekosten sind mit der Vergütung im Zusammenhang mit Zeitaufwand für Fahrten zu Patienten abgegolten. </t>
  </si>
  <si>
    <t>Wird eine Patientengemeinschaft besucht, deren Mitglieder unterschiedlichen Kassen angehören, erfolgt keine Aufteilung der Fahrtkosten auf die beteiligten Krankenkassen.</t>
  </si>
  <si>
    <t xml:space="preserve">besuchten Versicherten berechnungsfähig. Wird eine Patientengemeinschaft besucht, deren Mitglieder unterschiedlichen Kassen angehören, erfolgt keine Aufteilung der Fahrtkosten auf die beteiligten Krankenkassen. </t>
  </si>
  <si>
    <t>1.   Ärztliche Leistungen</t>
  </si>
  <si>
    <t xml:space="preserve">6.   Fallbesprechung </t>
  </si>
  <si>
    <t>7.   Personalaufwand bei apparativer Diagnostik und Therapie</t>
  </si>
  <si>
    <t>8.   Vergütung und Leistungsbeschreibung der Fahrzeiten</t>
  </si>
  <si>
    <t>9.   Erläuterungen der Entgeltschlüssel</t>
  </si>
  <si>
    <t>3.   Leistungen von Bewegungs- und Ergotherapeuten, sowie Pflegekräften</t>
  </si>
  <si>
    <t>4.   Leistungen von Sprachtherapeuten</t>
  </si>
  <si>
    <t>Zeitdauer mindestens 10 Minuten multiprofessionelle Team-/Fallbesprechung durch Standardgruppe (Arzt, Psychologe, Sozialpädagoge, Sprachtherapeut, sonstige nichtärztliche Therapeuten) je Patient max. 4mal im Quartal. Mind. 5 Mitarbeiter aus 4 unterschiedlichen Berufsgruppen müssen anwesend sein.
Daneben ist die Ziffer 0048 abrechenbar, wenn durch Addition der Zeiteinheiten max. 40 Minuten zusammenkommen.</t>
  </si>
  <si>
    <t>Zeitdauer mindestens 20 Minuten multiprofessionelle Team-/Fallbesprechung durch Standardgruppe (Arzt, Psychologe, Sozialpädagoge, Sprachtherapeut, sonstige nichtärztliche Therapeuten) je Patient zweimal im Quartal. Mind. 5 Mitarbeiter aus 4 unterschiedlichen Berufsgruppen müssen anwesend sein.</t>
  </si>
  <si>
    <t>- alle Labor-, EEG und EKG-Leistungen, Medikamentenspiegelbestimmungen mit Ausnahme der extra abrechenbaren Leistungen 0191 und 0192</t>
  </si>
  <si>
    <t>mindestens 10 Minuten für multiprofesionelle Fallbesprechung durch Standardgruppe (Arzt, Psychologe, Pflegekraft, Sozialpädagoge, sonstiger nichtärztlicher Therapeut) je Patient max. 2 mal im Quartal. Mind. 3 Mitarbeiter mind. zweier unterschiedlicher Berufsgruppen müssen anwesend sein. Daneben ist die Gebührennummer 609 nicht abrechenbar.</t>
  </si>
  <si>
    <t>mindestens 20 Minuten für multiprofesionelle Fallbesprechung durch Standardgruppe (Arzt, Psychologe, Pflegekraft, Sozialpädagoge, sonstiger nichtärztlicher Therapeut) je Patient einmal im Quartal. Mind. 4 Mitarbeiter mind. dreier unterschiedlicher Berufsgruppen müssen anwesend sein.</t>
  </si>
  <si>
    <t>Erwachsenenpsychiatrie</t>
  </si>
  <si>
    <t>Kinder- und Jugendpsychiatrie</t>
  </si>
  <si>
    <t>Werden mehrere Versicherte auf einem Weg besucht, ist die Vergütung nur anteilig nach dem Verhältnis zu der Zahl der besuchten Versicherten berechnungsfähig.</t>
  </si>
  <si>
    <t>Die Wegekosten sind mit der Vergütung im Zusammenhang mit Zeitaufwand für Fahrten zu Patienten abgegolten. Werden mehrere Versicherte auf einem Weg besucht, ist die Vergütung nur anteilig nach dem Verhältnis zu der Zahl der</t>
  </si>
  <si>
    <t>0: Berufsgruppenübergreifend</t>
  </si>
  <si>
    <t>Vergütung gültig ab 01.01.2017</t>
  </si>
  <si>
    <t>6.   Team-/Fallbesprechung</t>
  </si>
  <si>
    <t>7.   Fallkonferenz</t>
  </si>
  <si>
    <t>a) Die Leistung ist nur abrechenbar, wenn die Datenübermittlung mittels Übergabetabelle nach der Anlage 3 Anhang 1.3 der Vereinbarung gemäß §§ 113, 118 und 120 SGB V  an die Auswertungsstelle erfolgt.</t>
  </si>
  <si>
    <t>b) nach den landesrechtlichen Vorschriften in Bayern</t>
  </si>
  <si>
    <r>
      <t xml:space="preserve">28,53 € </t>
    </r>
    <r>
      <rPr>
        <b/>
        <vertAlign val="superscript"/>
        <sz val="12"/>
        <rFont val="Arial"/>
        <family val="2"/>
      </rPr>
      <t>a)</t>
    </r>
  </si>
  <si>
    <r>
      <t xml:space="preserve">25,47 € </t>
    </r>
    <r>
      <rPr>
        <b/>
        <vertAlign val="superscript"/>
        <sz val="12"/>
        <rFont val="Arial"/>
        <family val="2"/>
      </rPr>
      <t>a)</t>
    </r>
  </si>
  <si>
    <r>
      <t xml:space="preserve">2.   Leistungen von Psychologen mit Master oder Diplomabschluss und approbierte Psychotherapeuten </t>
    </r>
    <r>
      <rPr>
        <b/>
        <vertAlign val="superscript"/>
        <sz val="12"/>
        <rFont val="Arial"/>
        <family val="2"/>
      </rPr>
      <t>b)</t>
    </r>
  </si>
  <si>
    <r>
      <t xml:space="preserve">2: Leistungen von Psychologen mit Master oder Diplomabschluss und approbierte Psychotherapeuten und Kinder- und Jugendlichenpsychotherapeuten </t>
    </r>
    <r>
      <rPr>
        <vertAlign val="superscript"/>
        <sz val="12"/>
        <rFont val="Arial"/>
        <family val="2"/>
      </rPr>
      <t>b)</t>
    </r>
  </si>
  <si>
    <t>0: Kinder- und Jugend-psychiatrie</t>
  </si>
  <si>
    <t>Vergütung gültig ab 01.01.2018</t>
  </si>
  <si>
    <r>
      <t xml:space="preserve">29,10 € </t>
    </r>
    <r>
      <rPr>
        <b/>
        <vertAlign val="superscript"/>
        <sz val="12"/>
        <rFont val="Arial"/>
        <family val="2"/>
      </rPr>
      <t>a)</t>
    </r>
  </si>
  <si>
    <r>
      <t xml:space="preserve">25,98 € </t>
    </r>
    <r>
      <rPr>
        <b/>
        <vertAlign val="superscript"/>
        <sz val="12"/>
        <rFont val="Arial"/>
        <family val="2"/>
      </rPr>
      <t>a)</t>
    </r>
  </si>
  <si>
    <r>
      <t>2.   Leistungen von Psychologen mit Master oder Diplomabschluss und approbierte Psychotherapeuten und Kinder- und Jugendlichenpsychotherapeuten</t>
    </r>
    <r>
      <rPr>
        <b/>
        <vertAlign val="superscript"/>
        <sz val="12"/>
        <rFont val="Arial"/>
        <family val="2"/>
      </rPr>
      <t xml:space="preserve"> b)</t>
    </r>
  </si>
  <si>
    <t>PIA-81Z</t>
  </si>
  <si>
    <t>10.   Zusatzleistungsziffern ((PIA-Doku-Vereinbarung) vom 02.02.2018)</t>
  </si>
  <si>
    <t>PIA-82Z</t>
  </si>
  <si>
    <t>Krisenintervention : Ist zu verschlüsseln, wenn die akute PIA-Einzelversorgung keinen zeitlichen Aufschub von mehr als 24 Stunden duldet. Der Kontakt kommt aufgrund einer krisenhaften Zuspitzung der Situation des Patienten zustande.</t>
  </si>
  <si>
    <t>PIA-83Z</t>
  </si>
  <si>
    <t>PIA-86Z</t>
  </si>
  <si>
    <t>Medikamentöse Ein-und Umstellung: Ist zu verschlüsseln, wenn im Rahmen einer medikamentösen Behandlung in einer PIA eine Einstellung, Umstellung oder Dosisanpassung vorgenommen wird. Diese Leistung kann ausschließlich durch Ärzte erbracht werden.</t>
  </si>
  <si>
    <t>Psychotherapie: Hierbei handelt es sich um analytisch begründete oder verhaltenstherapeutische Psychothe-rapieverfahren. Die Behandlung erfolgt auf Grundlage eines individuellen Behandlungsplanes. Diese Leistung kann nur von Ärzten oder Psychologen erbracht werden.</t>
  </si>
  <si>
    <t>Aufsuchende Behandlung ohne Fahrzeit: Im Falle des Aufsuchens eines Patientenkollektivs im Zuge einer einzelnen Fahrt (z.B. Heimvisite) ist die Leistung einmal bei einem exemplarischen Patienten aus dem Patientenkollektiv mittels des Basisleistungsschlüssels für die Leistungsart „Fahrzeit bei aufsuchender Be-handlung“ zu verschlüsseln. Bei allen übrigen aufgesuchten Patienten ist der Leistungsschlüssel 86Z zu verwenden.</t>
  </si>
  <si>
    <t>Psychotherapie: Hierbei handelt es sich um analytisch begründete oder verhaltenstherapeutische Psychotherapieverfahren. Die Behandlung erfolgt auf Grundlage eines individuellen Behandlungsplanes. Diese Leistung kann nur von Ärzten oder Psychologen erbracht werden.</t>
  </si>
  <si>
    <t>Die Zusatzleistungsschlüssel sind nach § 301 SGB V keine Entgeltschlüssel, sondern Leistungsschlüssel und dienen alleinig der Dokumentation. Insofern sind hierfür im AMBO-Rechnungssatz innerhalb des Segments "LEI" (Leistungsdokumentation") Angaben in den dort vorgesehenen 3 Datenelementen (Leistungsart, Leistungsschlüssel, Leistungstag) notwendig. Im Datenelement "Leistungsart ist der Wert "A1" (Schlüssel 24), im Datenelement "Leistungsschlüssel" (Schlüssel 23 (Bsp.: PIA-81Z, PIA-82Z,...): Hier sind die Zusatzleistungsschlüssel anzugeben.) und im Datenelement "Leistungstag" der Tag der Leistung anzugeben.</t>
  </si>
  <si>
    <t>10.   Zusatzleistungsziffern ((PIA-Doku-Vereinbarung) vom 02.02.2018) zur Dokumentation</t>
  </si>
  <si>
    <t>Jeder Zusatzleistungsschlüssel für sich kann maximal 1 Mal pro Tag je Patient kodiert werden, egal wieviel Berufsgruppen an dieser Leistung beteiligt waren. Es können jedoch mehrere unterschiedliche Zusatzleistungsschlüssel pro Tag parallel je Patient dokumentiert werden.</t>
  </si>
  <si>
    <t>Vergütung gültig ab 01.01.2019</t>
  </si>
  <si>
    <r>
      <t xml:space="preserve">29,94 € </t>
    </r>
    <r>
      <rPr>
        <b/>
        <vertAlign val="superscript"/>
        <sz val="12"/>
        <rFont val="Arial"/>
        <family val="2"/>
      </rPr>
      <t>a)</t>
    </r>
  </si>
  <si>
    <r>
      <t xml:space="preserve">26,73 € </t>
    </r>
    <r>
      <rPr>
        <b/>
        <vertAlign val="superscript"/>
        <sz val="12"/>
        <rFont val="Arial"/>
        <family val="2"/>
      </rPr>
      <t>a)</t>
    </r>
  </si>
  <si>
    <r>
      <t xml:space="preserve">30,58 € </t>
    </r>
    <r>
      <rPr>
        <b/>
        <vertAlign val="superscript"/>
        <sz val="12"/>
        <rFont val="Arial"/>
        <family val="2"/>
      </rPr>
      <t>a)</t>
    </r>
  </si>
  <si>
    <r>
      <t xml:space="preserve">27,30 € </t>
    </r>
    <r>
      <rPr>
        <b/>
        <vertAlign val="superscript"/>
        <sz val="12"/>
        <rFont val="Arial"/>
        <family val="2"/>
      </rPr>
      <t>a)</t>
    </r>
  </si>
  <si>
    <t>bis 120 Minuten für eine spezifische Behandlung/Betreuung in der Kleingruppe (bis zu fünf Patienten); ausschließlich im Zusammenhang mit der ICD 10 Diagnose F60.3-</t>
  </si>
  <si>
    <t>bis 120 Minuten für eine spezifische Behandlung/Betreuung in der Großruppe (mehr als fünf Patienten, höchstens 12 Patienten); ausschließlich im Zusammenhang mit der ICD 10 Diagnose F60.3-</t>
  </si>
  <si>
    <t>Zeitdauer mindestens 60 Minuten multiprofessionelle Fallkonferenz durch Standardgruppe (Arzt, Psychologe, Sozialpädagoge, Sprachtherapeut, sonstige nichtärztliche Therapeuten) je Patient nur einmal im Krankheitsfall. Ein Krankheitsfall umfasst das aktuelle sowie die nachfolgenden 3 Kalendervierteljahre, die der Berechnung der krankheitsfallbezogenen Leistungsposition folgen (§ 21 Abs. 1, Satz 9 BMV-Ä). Mind. 5 Mitarbeiter aus 4 unterschiedlichen Berufsgruppen müssen anwesend sein.</t>
  </si>
  <si>
    <t>Zeitdauer bis 240 Minuten (Abrechnung nur 1x im Krankheitsfall möglich! Ein Krankheitsfall umfasst das aktuelle sowie die nachfolgenden 3 Kalendervierteljahre, die der Berechnung der krankheitsfallbezogenen Leistungsposition folgen (§ 21 Abs. 1, Satz 9 BMV-Ä).) wie oben</t>
  </si>
  <si>
    <t>Qualifizierte Arzneimittelverordnung ohne ärztlichen Patientenkontakt</t>
  </si>
  <si>
    <t>bis 10 Minuten für Leistungen der sozialpsychiatrischen Grundversorgung, Krisenintervention einschl. amb. Notfallbehandlung,spezifische Einzelbehandlung/Betreuung, Psychodiagnostik, ohne Videosprechstunde</t>
  </si>
  <si>
    <t>bis 20 Minuten für Leistungen der sozialpsychiatrischen Grundversorgung, Krisenintervention einschl. amb. Notfallbehandlung,spezifische Einzelbehandlung/Betreuung, Psychodiagnostik, ohne Videosprechstunde</t>
  </si>
  <si>
    <t>bis 40 Minuten für Leistungen der sozialpsychiatrischen Grundversorgung, Krisenintervention einschl. amb. Notfallbehandlung,spezifische Einzelbehandlung/Betreuung, Psychodiagnostik, ohne Videosprechstunde</t>
  </si>
  <si>
    <t>bis 60 Minuten für Leistungen der sozialpsychiatrischen Grundversorgung, Krisenintervention einschl. amb. Notfallbehandlung,spezifische Einzelbehandlung/Betreuung, Psychodiagnostik, ohne Videosprechstunde</t>
  </si>
  <si>
    <t>bis 90 Minuten für Leistungen der sozialpsychiatrischen Grundversorgung, Krisenintervention einschl. amb. Notfallbehandlung,spezifische Einzelbehandlung/Betreuung, Psychodiagnostik, ohne Videosprechstunde</t>
  </si>
  <si>
    <t>bis 120 Minuten für Leistungen der sozialpsychiatrischen Grundversorgung, Krisenintervention einschl. amb. Notfallbehandlung,spezifische Einzelbehandlung/Betreuung, Psychodiagnostik, ohne Videosprechstunde</t>
  </si>
  <si>
    <t>bis 180 Minuten für Leistungen der sozialpsychiatrischen Grundversorgung, Krisenintervention einschl. amb. Notfallbehandlung,spezifische Einzelbehandlung/Betreuung, Psychodiagnostik, ohne Videosprechstunde</t>
  </si>
  <si>
    <t>bis 10 Minuten für Leistungen im Rahmen einer Videosprechstunde</t>
  </si>
  <si>
    <t>bis 20 Minuten für Leistungen im Rahmen einer Videosprechstunde</t>
  </si>
  <si>
    <t>bis 40 Minuten für Leistungen im Rahmen einer Videosprechstunde</t>
  </si>
  <si>
    <t>bis 60 Minuten für Leistungen im Rahmen einer Videosprechstunde</t>
  </si>
  <si>
    <t>bis 90 Minuten für Leistungen im Rahmen einer Videosprechstunde</t>
  </si>
  <si>
    <t>bis 120 Minuten für Leistungen im Rahmen einer Videosprechstunde</t>
  </si>
  <si>
    <t>bis 180 Minuten für Leistungen im Rahmen einer Videosprechstunde</t>
  </si>
  <si>
    <t>bis 20 Minuten für Leistungen der sozialpsychiatrischen Grundversorgung, Krisenintervention einschl. amb. Notfallbehandlung, spezifische Einzelbehandlung/Betreuung, Psychodiagnostik, ohne Videosprechstunde</t>
  </si>
  <si>
    <t>bis 40 Minuten für Leistungen der sozialpsychiatrischen Grundversorgung, Krisenintervention einschl. amb. Notfallbehandlung, spezifische Einzelbehandlung/Betreuung, Psychodiagnostik, ohne Videosprechstunde</t>
  </si>
  <si>
    <t>bis 180 Minuten für Leistungen der sozialpsychiatrischen Grundversorgung, Krisenintervention einschl. amb. Notfallbehandlung, spezifische Einzelbehandlung/Betreuung, Psychodiagnostik, ohne Videosprechstunde</t>
  </si>
  <si>
    <t>bis 120 Minuten für Leistungen der sozialpsychiatrischen Grundversorgung, Krisenintervention einschl. amb. Notfallbehandlung, spezifische Einzelbehandlung/Betreuung, Psychodiagnostik, ohne Videosprechstunde</t>
  </si>
  <si>
    <t>bis 90 Minuten für Leistungen der sozialpsychiatrischen Grundversorgung, Krisenintervention einschl. amb. Notfallbehandlung, spezifische Einzelbehandlung/Betreuung, Psychodiagnostik, ohne Videosprechstunde</t>
  </si>
  <si>
    <t>bis 60 Minuten für Leistungen der sozialpsychiatrischen Grundversorgung, Krisenintervention einschl.amb.  Notfallbehandlung, spezifische Einzelbehandlung/Betreuung, Psychodiagnostik, ohne Videosprechstunde</t>
  </si>
  <si>
    <t>0: Ambulante Basisdokumentation, Arzneiverordnung ohne Patientenkontakt, Fallkonferenz</t>
  </si>
  <si>
    <t>3: Videosprechstunde</t>
  </si>
  <si>
    <t>Zeitdauer bis 10 Minuten Kinder- und jugendpsychiatrische Abklärung, spezifische Diagnostik, ambulante Notfallbehandlung und Krisenintervention, Einzeltherapie, ohne Videosprechstunde</t>
  </si>
  <si>
    <t>Zeitdauer bis 20 Minuten Kinder- und jugendpsychiatrische Abklärung, spezifische Diagnostik, ambulante Notfallbehandlung und Krisenintervention, Einzeltherapie, ohne Videosprechstunde</t>
  </si>
  <si>
    <t>Zeitdauer bis 10 Minuten für Leistungen im Rahmen einer Videosprechstunde</t>
  </si>
  <si>
    <t>Zeitdauer bis 20 Minuten für Leistungen im Rahmen einer Videosprechstunde</t>
  </si>
  <si>
    <t>Zeitdauer bis 40 Minuten für Leistungen im Rahmen einer Videosprechstunde</t>
  </si>
  <si>
    <t>Zeitdauer bis 60 Minuten für Leistungen im Rahmen einer Videosprechstunde</t>
  </si>
  <si>
    <t>Zeitdauer bis 90 Minuten für Leistungen im Rahmen einer Videosprechstunde</t>
  </si>
  <si>
    <t>Zeitdauer bis 120 Minuten für Leistungen im Rahmen einer Videosprechstunde</t>
  </si>
  <si>
    <t>Zeitdauer bis 180 Minuten für Leistungen im Rahmen einer Videosprechstunde</t>
  </si>
  <si>
    <t>Zeitdauer bis 10 Minuten Kinder- u. jugendpsychiatrische Abklärung, spezifische Diagnostik, Einzeltherapie, ohne Videosprechstunde</t>
  </si>
  <si>
    <t>Zeitdauer bis 20 Minuten Kinder- u. jugendpsychiatrische Abklärung, spezifische Diagnostik, Einzeltherapie, ohne Videosprechstunde</t>
  </si>
  <si>
    <t>35220250</t>
  </si>
  <si>
    <t>35220251</t>
  </si>
  <si>
    <t>35220252</t>
  </si>
  <si>
    <t>35220253</t>
  </si>
  <si>
    <t>35220254</t>
  </si>
  <si>
    <t>35220255</t>
  </si>
  <si>
    <t>35220256</t>
  </si>
  <si>
    <t>5: Fallkonferenz, Videosprechstunde</t>
  </si>
  <si>
    <t>4: Team-/ Fallbesprechung</t>
  </si>
  <si>
    <t>3: Leistungen von Bewegungs- und Ergotherapeuten sowie Pflegekräften</t>
  </si>
  <si>
    <t>9: Labor / EKG / EEG</t>
  </si>
  <si>
    <t>- am Tag einer ärztlichen Leistungserbringung oder an dem Tag, der dieser ärztlichen Leistungserbringung folgt, nicht abrechenbar</t>
  </si>
  <si>
    <t>- ohne weitere ärztliche Leistungserbringung im Quartal nicht an zwei aufeinanderfolgenden Quartalen abrechenbar</t>
  </si>
  <si>
    <t>- nur dann abrechenbar, wenn alle Anforderungen an die Dokumentation gemäß Anlage 5 Punkt 2.1.12 „Arzneimittelverordnung ohne Patientenkontakt“ erfüllt sind</t>
  </si>
  <si>
    <r>
      <t>Vergütung gültig ab 01.01</t>
    </r>
    <r>
      <rPr>
        <b/>
        <sz val="12"/>
        <color rgb="FFFF0000"/>
        <rFont val="Arial"/>
        <family val="2"/>
      </rPr>
      <t>.2020</t>
    </r>
  </si>
  <si>
    <t>- unabhängig von betrauter Berufsgruppe (Pflegekraft, MFA, MTA)</t>
  </si>
  <si>
    <r>
      <t>30,58 €</t>
    </r>
    <r>
      <rPr>
        <sz val="12"/>
        <rFont val="Arial"/>
        <family val="2"/>
      </rPr>
      <t xml:space="preserve"> </t>
    </r>
    <r>
      <rPr>
        <vertAlign val="superscript"/>
        <sz val="12"/>
        <rFont val="Arial"/>
        <family val="2"/>
      </rPr>
      <t>a)</t>
    </r>
  </si>
  <si>
    <r>
      <t xml:space="preserve">31,41 € </t>
    </r>
    <r>
      <rPr>
        <b/>
        <vertAlign val="superscript"/>
        <sz val="12"/>
        <rFont val="Arial"/>
        <family val="2"/>
      </rPr>
      <t>a)</t>
    </r>
  </si>
  <si>
    <r>
      <t xml:space="preserve">28,04 € </t>
    </r>
    <r>
      <rPr>
        <b/>
        <vertAlign val="superscript"/>
        <sz val="12"/>
        <rFont val="Arial"/>
        <family val="2"/>
      </rPr>
      <t>a)</t>
    </r>
  </si>
  <si>
    <r>
      <t xml:space="preserve">27,90 € </t>
    </r>
    <r>
      <rPr>
        <vertAlign val="superscript"/>
        <sz val="12"/>
        <rFont val="Arial"/>
        <family val="2"/>
      </rPr>
      <t>a)</t>
    </r>
  </si>
  <si>
    <r>
      <t xml:space="preserve">31,25 € </t>
    </r>
    <r>
      <rPr>
        <vertAlign val="superscript"/>
        <sz val="12"/>
        <rFont val="Arial"/>
        <family val="2"/>
      </rPr>
      <t>a)</t>
    </r>
  </si>
  <si>
    <t xml:space="preserve">Anlage 1b zur Vereinbarung gemäß §§ 113, 118 und 120 SGB V </t>
  </si>
  <si>
    <r>
      <t>Anlage 1a zur Vereinbarung gem</t>
    </r>
    <r>
      <rPr>
        <b/>
        <sz val="14"/>
        <color rgb="FFFF0000"/>
        <rFont val="Arial"/>
        <family val="2"/>
      </rPr>
      <t>.</t>
    </r>
    <r>
      <rPr>
        <b/>
        <sz val="14"/>
        <rFont val="Arial"/>
        <family val="2"/>
      </rPr>
      <t xml:space="preserve"> §§ 113, 118 und 120 SGB V</t>
    </r>
    <r>
      <rPr>
        <b/>
        <strike/>
        <sz val="14"/>
        <rFont val="Arial"/>
        <family val="2"/>
      </rPr>
      <t/>
    </r>
  </si>
  <si>
    <r>
      <t>Vergütung gültig ab 01.01.2021</t>
    </r>
    <r>
      <rPr>
        <sz val="11"/>
        <color theme="1"/>
        <rFont val="Calibri"/>
        <family val="2"/>
        <scheme val="minor"/>
      </rPr>
      <t/>
    </r>
  </si>
  <si>
    <t>Vergütungs-basis ab 01.01.2022</t>
  </si>
  <si>
    <t>6: Fallbesprechung</t>
  </si>
  <si>
    <t>Vergütung gültig ab 01.01.2022</t>
  </si>
  <si>
    <t>4.   Leistungen von Sozialpädagogen (inkl. Sozialarbeiter, Heilpädagogen)</t>
  </si>
  <si>
    <t>5.   Leistungen von Sozialpädagogen (inkl. Sozialarbeiter, Heilpädagogen)</t>
  </si>
  <si>
    <r>
      <t xml:space="preserve">31,97 € </t>
    </r>
    <r>
      <rPr>
        <b/>
        <vertAlign val="superscript"/>
        <sz val="12"/>
        <rFont val="Arial"/>
        <family val="2"/>
      </rPr>
      <t>a)</t>
    </r>
  </si>
  <si>
    <r>
      <t xml:space="preserve">28,54 € </t>
    </r>
    <r>
      <rPr>
        <b/>
        <vertAlign val="superscript"/>
        <sz val="12"/>
        <rFont val="Arial"/>
        <family val="2"/>
      </rPr>
      <t>a)</t>
    </r>
  </si>
  <si>
    <t>3.   Leistungen von Pflegepersonal (inkl. Erziehungsdienst)</t>
  </si>
  <si>
    <t>5.   Leistungen von Spezialtherapeuten (z.B. Ergotherapeuten, Physiotherapeuten, Logopäden,  Arbeits- und Beschäftigungstherapeuten und Kreativtherapeuten)</t>
  </si>
  <si>
    <t>5: Leistungen von Spezialtherapeuten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</si>
</sst>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1];[Red]\-#,##0.00\ [$€-1]"/>
    <numFmt numFmtId="165" formatCode="#,##0.00\ &quot;€&quot;"/>
  </numFmts>
  <fonts count="21" x14ac:knownFonts="1">
    <font>
      <sz val="10"/>
      <name val="Arial"/>
    </font>
    <font>
      <sz val="11"/>
      <color theme="1"/>
      <name val="Calibri"/>
      <family val="2"/>
      <scheme val="minor"/>
    </font>
    <font>
      <sz val="10"/>
      <name val="Arial"/>
      <family val="2"/>
    </font>
    <font>
      <b/>
      <sz val="10"/>
      <name val="Arial"/>
      <family val="2"/>
    </font>
    <font>
      <b/>
      <sz val="12"/>
      <name val="Arial"/>
      <family val="2"/>
    </font>
    <font>
      <b/>
      <sz val="14"/>
      <name val="Arial"/>
      <family val="2"/>
    </font>
    <font>
      <b/>
      <sz val="10"/>
      <color indexed="10"/>
      <name val="Arial"/>
      <family val="2"/>
    </font>
    <font>
      <sz val="12"/>
      <name val="Arial"/>
      <family val="2"/>
    </font>
    <font>
      <b/>
      <vertAlign val="superscript"/>
      <sz val="12"/>
      <name val="Arial"/>
      <family val="2"/>
    </font>
    <font>
      <u/>
      <sz val="12"/>
      <name val="Arial"/>
      <family val="2"/>
    </font>
    <font>
      <sz val="12"/>
      <color indexed="10"/>
      <name val="Arial"/>
      <family val="2"/>
    </font>
    <font>
      <sz val="16"/>
      <name val="Arial"/>
      <family val="2"/>
    </font>
    <font>
      <sz val="16"/>
      <color theme="0"/>
      <name val="Arial"/>
      <family val="2"/>
    </font>
    <font>
      <sz val="10"/>
      <color theme="0"/>
      <name val="Arial"/>
      <family val="2"/>
    </font>
    <font>
      <b/>
      <sz val="10"/>
      <color theme="0"/>
      <name val="Arial"/>
      <family val="2"/>
    </font>
    <font>
      <vertAlign val="superscript"/>
      <sz val="12"/>
      <name val="Arial"/>
      <family val="2"/>
    </font>
    <font>
      <b/>
      <sz val="14"/>
      <color rgb="FFFF0000"/>
      <name val="Arial"/>
      <family val="2"/>
    </font>
    <font>
      <b/>
      <sz val="12"/>
      <color rgb="FFFF0000"/>
      <name val="Arial"/>
      <family val="2"/>
    </font>
    <font>
      <b/>
      <strike/>
      <sz val="14"/>
      <name val="Arial"/>
      <family val="2"/>
    </font>
    <font>
      <sz val="14"/>
      <name val="Arial"/>
      <family val="2"/>
    </font>
    <font>
      <b/>
      <u/>
      <sz val="12"/>
      <name val="Arial"/>
      <family val="2"/>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cellStyleXfs>
  <cellXfs count="293">
    <xf numFmtId="0" fontId="0" fillId="0" borderId="0" xfId="0"/>
    <xf numFmtId="0" fontId="11" fillId="0" borderId="0" xfId="0" applyFont="1" applyAlignment="1" applyProtection="1">
      <alignment vertical="center"/>
      <protection hidden="1"/>
    </xf>
    <xf numFmtId="0" fontId="2" fillId="0" borderId="0" xfId="0" applyFont="1" applyAlignment="1" applyProtection="1">
      <alignment vertical="center"/>
      <protection hidden="1"/>
    </xf>
    <xf numFmtId="0" fontId="4" fillId="2" borderId="24" xfId="0" applyFont="1" applyFill="1" applyBorder="1" applyAlignment="1" applyProtection="1">
      <alignment horizontal="center" vertical="top" wrapText="1"/>
      <protection hidden="1"/>
    </xf>
    <xf numFmtId="0" fontId="3" fillId="0" borderId="0" xfId="0" applyFont="1" applyAlignment="1" applyProtection="1">
      <protection hidden="1"/>
    </xf>
    <xf numFmtId="1" fontId="7" fillId="0" borderId="6" xfId="0" applyNumberFormat="1" applyFont="1" applyFill="1" applyBorder="1" applyAlignment="1" applyProtection="1">
      <alignment horizontal="center" vertical="center" wrapText="1"/>
      <protection hidden="1"/>
    </xf>
    <xf numFmtId="165" fontId="4" fillId="0" borderId="0" xfId="0" applyNumberFormat="1" applyFont="1" applyFill="1" applyBorder="1" applyAlignment="1" applyProtection="1">
      <alignment horizontal="center" vertical="center" wrapText="1"/>
      <protection hidden="1"/>
    </xf>
    <xf numFmtId="0" fontId="7" fillId="0" borderId="6" xfId="0" applyFont="1" applyFill="1" applyBorder="1" applyAlignment="1" applyProtection="1">
      <alignment horizontal="center" vertical="center" wrapText="1"/>
      <protection hidden="1"/>
    </xf>
    <xf numFmtId="0" fontId="7" fillId="0" borderId="6" xfId="0" applyFont="1" applyFill="1" applyBorder="1" applyAlignment="1" applyProtection="1">
      <alignment horizontal="center" vertical="top" wrapText="1"/>
      <protection hidden="1"/>
    </xf>
    <xf numFmtId="0" fontId="7" fillId="0" borderId="25" xfId="0" applyFont="1" applyFill="1" applyBorder="1" applyAlignment="1" applyProtection="1">
      <alignment horizontal="center" vertical="center" wrapText="1"/>
      <protection hidden="1"/>
    </xf>
    <xf numFmtId="165" fontId="4" fillId="0" borderId="2" xfId="0" applyNumberFormat="1" applyFont="1" applyFill="1" applyBorder="1" applyAlignment="1" applyProtection="1">
      <alignment horizontal="center" vertical="center" wrapText="1"/>
      <protection hidden="1"/>
    </xf>
    <xf numFmtId="0" fontId="4" fillId="0" borderId="6" xfId="0" applyFont="1" applyFill="1" applyBorder="1" applyAlignment="1" applyProtection="1">
      <alignment horizontal="center" wrapText="1"/>
      <protection hidden="1"/>
    </xf>
    <xf numFmtId="164" fontId="4" fillId="0" borderId="0" xfId="0" applyNumberFormat="1" applyFont="1" applyBorder="1" applyAlignment="1" applyProtection="1">
      <alignment horizontal="center" vertical="center" wrapText="1"/>
      <protection hidden="1"/>
    </xf>
    <xf numFmtId="0" fontId="4" fillId="0" borderId="6" xfId="0" applyFont="1" applyFill="1" applyBorder="1" applyAlignment="1" applyProtection="1">
      <alignment horizontal="left" wrapText="1"/>
      <protection hidden="1"/>
    </xf>
    <xf numFmtId="0" fontId="4" fillId="0" borderId="0" xfId="0" applyFont="1" applyFill="1" applyBorder="1" applyAlignment="1" applyProtection="1">
      <alignment horizontal="left" wrapText="1"/>
      <protection hidden="1"/>
    </xf>
    <xf numFmtId="0" fontId="4" fillId="0" borderId="25" xfId="0" applyFont="1" applyFill="1" applyBorder="1" applyAlignment="1" applyProtection="1">
      <alignment horizontal="left" wrapText="1"/>
      <protection hidden="1"/>
    </xf>
    <xf numFmtId="165" fontId="4" fillId="0" borderId="2" xfId="0" applyNumberFormat="1" applyFont="1" applyFill="1" applyBorder="1" applyAlignment="1" applyProtection="1">
      <alignment horizontal="left" wrapText="1"/>
      <protection hidden="1"/>
    </xf>
    <xf numFmtId="0" fontId="6" fillId="0" borderId="0" xfId="0" applyFont="1" applyAlignment="1" applyProtection="1">
      <protection hidden="1"/>
    </xf>
    <xf numFmtId="0" fontId="4" fillId="2" borderId="20" xfId="0" applyFont="1" applyFill="1" applyBorder="1" applyAlignment="1" applyProtection="1">
      <alignment horizontal="center" vertical="center" wrapText="1"/>
      <protection hidden="1"/>
    </xf>
    <xf numFmtId="0" fontId="2" fillId="0" borderId="0" xfId="0" applyFont="1" applyAlignment="1" applyProtection="1">
      <alignment vertical="center" wrapText="1"/>
      <protection hidden="1"/>
    </xf>
    <xf numFmtId="0" fontId="0" fillId="0" borderId="0" xfId="0" applyAlignment="1" applyProtection="1">
      <alignment vertical="center"/>
      <protection hidden="1"/>
    </xf>
    <xf numFmtId="0" fontId="2" fillId="0" borderId="0" xfId="1" applyFont="1" applyAlignment="1" applyProtection="1">
      <alignment vertical="center"/>
      <protection hidden="1"/>
    </xf>
    <xf numFmtId="0" fontId="2" fillId="0" borderId="0" xfId="0" applyFont="1" applyAlignment="1" applyProtection="1">
      <alignment horizontal="left" vertical="center"/>
      <protection hidden="1"/>
    </xf>
    <xf numFmtId="0" fontId="2" fillId="0" borderId="0" xfId="0" applyFont="1" applyAlignment="1" applyProtection="1">
      <alignment horizontal="center" vertical="center"/>
      <protection hidden="1"/>
    </xf>
    <xf numFmtId="0" fontId="3" fillId="0" borderId="0" xfId="0" applyFont="1" applyAlignment="1" applyProtection="1">
      <alignment horizontal="center" vertical="center"/>
      <protection hidden="1"/>
    </xf>
    <xf numFmtId="0" fontId="12" fillId="0" borderId="0" xfId="0" applyFont="1" applyAlignment="1" applyProtection="1">
      <alignment vertical="center"/>
      <protection hidden="1"/>
    </xf>
    <xf numFmtId="0" fontId="13" fillId="0" borderId="0" xfId="0" applyFont="1" applyAlignment="1" applyProtection="1">
      <alignment vertical="center"/>
      <protection hidden="1"/>
    </xf>
    <xf numFmtId="0" fontId="14" fillId="0" borderId="0" xfId="0" applyFont="1" applyAlignment="1" applyProtection="1">
      <protection hidden="1"/>
    </xf>
    <xf numFmtId="0" fontId="13" fillId="0" borderId="0" xfId="0" applyFont="1" applyAlignment="1" applyProtection="1">
      <alignment vertical="center" wrapText="1"/>
      <protection hidden="1"/>
    </xf>
    <xf numFmtId="0" fontId="13" fillId="0" borderId="0" xfId="1" applyFont="1" applyAlignment="1" applyProtection="1">
      <alignment vertical="center"/>
      <protection hidden="1"/>
    </xf>
    <xf numFmtId="0" fontId="11" fillId="0" borderId="0" xfId="0" applyFont="1" applyAlignment="1" applyProtection="1">
      <alignment vertical="center"/>
    </xf>
    <xf numFmtId="0" fontId="5" fillId="0" borderId="20" xfId="0" applyFont="1" applyBorder="1" applyAlignment="1" applyProtection="1">
      <alignment vertical="center"/>
    </xf>
    <xf numFmtId="0" fontId="5" fillId="0" borderId="14" xfId="0" applyFont="1" applyBorder="1" applyAlignment="1" applyProtection="1">
      <alignment vertical="center"/>
    </xf>
    <xf numFmtId="0" fontId="5" fillId="0" borderId="11" xfId="0" applyFont="1" applyBorder="1" applyAlignment="1" applyProtection="1">
      <alignment horizontal="left" vertical="center"/>
    </xf>
    <xf numFmtId="0" fontId="3" fillId="0" borderId="0" xfId="0" applyFont="1" applyAlignment="1" applyProtection="1">
      <alignment vertical="center"/>
    </xf>
    <xf numFmtId="0" fontId="4" fillId="2" borderId="24" xfId="0" applyFont="1" applyFill="1" applyBorder="1" applyAlignment="1" applyProtection="1">
      <alignment horizontal="center" vertical="top" wrapText="1"/>
    </xf>
    <xf numFmtId="0" fontId="0" fillId="0" borderId="0" xfId="0" applyAlignment="1" applyProtection="1">
      <alignment vertical="center"/>
    </xf>
    <xf numFmtId="0" fontId="6" fillId="0" borderId="0" xfId="0" applyFont="1" applyAlignment="1" applyProtection="1"/>
    <xf numFmtId="0" fontId="7" fillId="0" borderId="6" xfId="0" applyNumberFormat="1" applyFont="1" applyFill="1" applyBorder="1" applyAlignment="1" applyProtection="1">
      <alignment horizontal="center" vertical="center"/>
    </xf>
    <xf numFmtId="1" fontId="7" fillId="0" borderId="6" xfId="0" applyNumberFormat="1" applyFont="1" applyFill="1" applyBorder="1" applyAlignment="1" applyProtection="1">
      <alignment horizontal="center" vertical="center"/>
    </xf>
    <xf numFmtId="0" fontId="2" fillId="0" borderId="0" xfId="0" applyFont="1" applyAlignment="1" applyProtection="1">
      <alignment vertical="center"/>
    </xf>
    <xf numFmtId="49" fontId="7" fillId="0" borderId="6" xfId="0" applyNumberFormat="1" applyFont="1" applyBorder="1" applyAlignment="1" applyProtection="1">
      <alignment horizontal="left" vertical="center"/>
    </xf>
    <xf numFmtId="49" fontId="7" fillId="0" borderId="6" xfId="0" applyNumberFormat="1" applyFont="1" applyFill="1" applyBorder="1" applyAlignment="1" applyProtection="1">
      <alignment horizontal="center" vertical="top"/>
    </xf>
    <xf numFmtId="49" fontId="7" fillId="0" borderId="6" xfId="0" applyNumberFormat="1" applyFont="1" applyFill="1" applyBorder="1" applyAlignment="1" applyProtection="1">
      <alignment horizontal="left" vertical="center"/>
    </xf>
    <xf numFmtId="49" fontId="7" fillId="0" borderId="6" xfId="0" applyNumberFormat="1" applyFont="1" applyFill="1" applyBorder="1" applyAlignment="1" applyProtection="1">
      <alignment horizontal="center" vertical="center"/>
    </xf>
    <xf numFmtId="0" fontId="7" fillId="0" borderId="6" xfId="0" quotePrefix="1" applyFont="1" applyFill="1" applyBorder="1" applyAlignment="1" applyProtection="1">
      <alignment horizontal="center" vertical="center"/>
    </xf>
    <xf numFmtId="0" fontId="0" fillId="0" borderId="0" xfId="0" applyAlignment="1" applyProtection="1">
      <alignment horizontal="left" vertical="center"/>
    </xf>
    <xf numFmtId="0" fontId="0" fillId="0" borderId="0" xfId="0" applyAlignment="1" applyProtection="1">
      <alignment horizontal="center" vertical="center"/>
    </xf>
    <xf numFmtId="165" fontId="4" fillId="0" borderId="0" xfId="0" applyNumberFormat="1" applyFont="1" applyBorder="1" applyAlignment="1" applyProtection="1">
      <alignment horizontal="center" vertical="center" wrapText="1"/>
      <protection hidden="1"/>
    </xf>
    <xf numFmtId="0" fontId="7" fillId="0" borderId="19" xfId="0" applyFont="1" applyFill="1" applyBorder="1" applyAlignment="1" applyProtection="1">
      <alignment horizontal="center" vertical="center" wrapText="1"/>
      <protection hidden="1"/>
    </xf>
    <xf numFmtId="165" fontId="4" fillId="0" borderId="12" xfId="0" applyNumberFormat="1" applyFont="1" applyFill="1" applyBorder="1" applyAlignment="1" applyProtection="1">
      <alignment horizontal="center" vertical="center" wrapText="1"/>
      <protection hidden="1"/>
    </xf>
    <xf numFmtId="0" fontId="7" fillId="3" borderId="0" xfId="0" applyFont="1" applyFill="1" applyBorder="1" applyAlignment="1" applyProtection="1">
      <alignment horizontal="left" vertical="center" wrapText="1"/>
      <protection hidden="1"/>
    </xf>
    <xf numFmtId="0" fontId="7" fillId="0" borderId="0" xfId="0" applyFont="1" applyBorder="1" applyAlignment="1" applyProtection="1">
      <alignment horizontal="left" vertical="top" wrapText="1"/>
      <protection hidden="1"/>
    </xf>
    <xf numFmtId="0" fontId="7" fillId="0" borderId="25" xfId="0" applyFont="1" applyBorder="1" applyAlignment="1" applyProtection="1">
      <alignment horizontal="left" vertical="center"/>
      <protection hidden="1"/>
    </xf>
    <xf numFmtId="0" fontId="7" fillId="0" borderId="2" xfId="0" applyFont="1" applyBorder="1" applyAlignment="1" applyProtection="1">
      <alignment horizontal="left" vertical="center"/>
      <protection hidden="1"/>
    </xf>
    <xf numFmtId="0" fontId="7" fillId="0" borderId="17" xfId="0" applyFont="1" applyBorder="1" applyAlignment="1" applyProtection="1">
      <alignment horizontal="left" vertical="center"/>
      <protection hidden="1"/>
    </xf>
    <xf numFmtId="0" fontId="4" fillId="2" borderId="13" xfId="0" applyFont="1" applyFill="1" applyBorder="1" applyAlignment="1" applyProtection="1">
      <alignment horizontal="left" vertical="center" wrapText="1"/>
      <protection hidden="1"/>
    </xf>
    <xf numFmtId="0" fontId="4" fillId="2" borderId="11" xfId="0" applyFont="1" applyFill="1" applyBorder="1" applyAlignment="1" applyProtection="1">
      <alignment horizontal="left" vertical="center" wrapText="1"/>
      <protection hidden="1"/>
    </xf>
    <xf numFmtId="0" fontId="7" fillId="0" borderId="19" xfId="0" applyFont="1" applyBorder="1" applyAlignment="1" applyProtection="1">
      <alignment horizontal="left" vertical="center"/>
      <protection hidden="1"/>
    </xf>
    <xf numFmtId="0" fontId="7" fillId="0" borderId="12" xfId="0" applyFont="1" applyBorder="1" applyAlignment="1" applyProtection="1">
      <alignment horizontal="left" vertical="center"/>
      <protection hidden="1"/>
    </xf>
    <xf numFmtId="0" fontId="7" fillId="0" borderId="18" xfId="0" applyFont="1" applyBorder="1" applyAlignment="1" applyProtection="1">
      <alignment horizontal="left" vertical="center"/>
      <protection hidden="1"/>
    </xf>
    <xf numFmtId="0" fontId="7" fillId="0" borderId="6" xfId="0" applyFont="1" applyBorder="1" applyAlignment="1" applyProtection="1">
      <alignment horizontal="left" vertical="center"/>
      <protection hidden="1"/>
    </xf>
    <xf numFmtId="0" fontId="7" fillId="0" borderId="0" xfId="0" applyFont="1" applyBorder="1" applyAlignment="1" applyProtection="1">
      <alignment horizontal="left" vertical="center"/>
      <protection hidden="1"/>
    </xf>
    <xf numFmtId="0" fontId="7" fillId="0" borderId="7" xfId="0" applyFont="1" applyBorder="1" applyAlignment="1" applyProtection="1">
      <alignment horizontal="left" vertical="center"/>
      <protection hidden="1"/>
    </xf>
    <xf numFmtId="0" fontId="4" fillId="2" borderId="14" xfId="0" applyFont="1" applyFill="1" applyBorder="1" applyAlignment="1" applyProtection="1">
      <alignment horizontal="left" vertical="center" wrapText="1"/>
      <protection hidden="1"/>
    </xf>
    <xf numFmtId="0" fontId="7" fillId="0" borderId="11" xfId="0" applyFont="1" applyBorder="1" applyAlignment="1" applyProtection="1">
      <alignment horizontal="center" vertical="center" wrapText="1"/>
      <protection hidden="1"/>
    </xf>
    <xf numFmtId="0" fontId="7" fillId="0" borderId="16" xfId="0" applyFont="1" applyBorder="1" applyAlignment="1" applyProtection="1">
      <alignment horizontal="center" vertical="center" wrapText="1"/>
      <protection hidden="1"/>
    </xf>
    <xf numFmtId="0" fontId="7" fillId="0" borderId="0" xfId="0" applyFont="1" applyBorder="1" applyAlignment="1" applyProtection="1">
      <alignment horizontal="left" vertical="center" wrapText="1"/>
      <protection hidden="1"/>
    </xf>
    <xf numFmtId="0" fontId="7" fillId="0" borderId="0" xfId="0" applyFont="1" applyBorder="1" applyAlignment="1" applyProtection="1">
      <alignment horizontal="center" vertical="center" wrapText="1"/>
      <protection hidden="1"/>
    </xf>
    <xf numFmtId="0" fontId="13" fillId="0" borderId="0" xfId="0" applyFont="1" applyBorder="1" applyAlignment="1" applyProtection="1">
      <alignment vertical="center"/>
      <protection hidden="1"/>
    </xf>
    <xf numFmtId="0" fontId="2" fillId="0" borderId="0" xfId="0" applyFont="1" applyBorder="1" applyAlignment="1" applyProtection="1">
      <alignment vertical="center"/>
      <protection hidden="1"/>
    </xf>
    <xf numFmtId="0" fontId="3" fillId="0" borderId="0" xfId="0" applyFont="1" applyBorder="1" applyAlignment="1" applyProtection="1">
      <protection hidden="1"/>
    </xf>
    <xf numFmtId="0" fontId="4" fillId="2" borderId="3" xfId="0" applyFont="1" applyFill="1" applyBorder="1" applyAlignment="1" applyProtection="1">
      <alignment horizontal="left" vertical="center" wrapText="1"/>
      <protection hidden="1"/>
    </xf>
    <xf numFmtId="0" fontId="9" fillId="0" borderId="4" xfId="0" applyFont="1" applyBorder="1" applyAlignment="1" applyProtection="1">
      <alignment horizontal="left" vertical="center" wrapText="1"/>
      <protection hidden="1"/>
    </xf>
    <xf numFmtId="0" fontId="7" fillId="0" borderId="5" xfId="0" applyFont="1" applyBorder="1" applyAlignment="1" applyProtection="1">
      <alignment horizontal="left" vertical="center" wrapText="1"/>
      <protection hidden="1"/>
    </xf>
    <xf numFmtId="0" fontId="7" fillId="0" borderId="5" xfId="0" applyFont="1" applyBorder="1" applyAlignment="1" applyProtection="1">
      <alignment horizontal="left" vertical="top" wrapText="1"/>
      <protection hidden="1"/>
    </xf>
    <xf numFmtId="0" fontId="7" fillId="3" borderId="0" xfId="0" applyFont="1" applyFill="1" applyBorder="1" applyAlignment="1" applyProtection="1">
      <alignment horizontal="center" vertical="center" wrapText="1"/>
      <protection hidden="1"/>
    </xf>
    <xf numFmtId="0" fontId="0" fillId="0" borderId="0" xfId="0" applyAlignment="1">
      <alignment horizontal="left" vertical="center" wrapText="1"/>
    </xf>
    <xf numFmtId="0" fontId="0" fillId="0" borderId="0" xfId="0" applyBorder="1" applyAlignment="1">
      <alignment horizontal="left" vertical="center" wrapText="1"/>
    </xf>
    <xf numFmtId="0" fontId="0" fillId="0" borderId="0" xfId="0" applyBorder="1" applyAlignment="1">
      <alignment vertical="center"/>
    </xf>
    <xf numFmtId="0" fontId="0" fillId="0" borderId="0" xfId="0" applyBorder="1" applyAlignment="1">
      <alignment horizontal="left" vertical="center"/>
    </xf>
    <xf numFmtId="0" fontId="0" fillId="0" borderId="0" xfId="0" applyBorder="1" applyAlignment="1">
      <alignment vertical="center" wrapText="1"/>
    </xf>
    <xf numFmtId="0" fontId="0" fillId="0" borderId="0" xfId="0" applyBorder="1" applyAlignment="1">
      <alignment wrapText="1"/>
    </xf>
    <xf numFmtId="0" fontId="9" fillId="0" borderId="0" xfId="0" applyFont="1" applyBorder="1" applyAlignment="1" applyProtection="1">
      <alignment horizontal="left" vertical="center" wrapText="1"/>
      <protection hidden="1"/>
    </xf>
    <xf numFmtId="0" fontId="4" fillId="2" borderId="13" xfId="0" applyFont="1" applyFill="1" applyBorder="1" applyAlignment="1" applyProtection="1">
      <alignment horizontal="center" vertical="top" wrapText="1"/>
      <protection hidden="1"/>
    </xf>
    <xf numFmtId="0" fontId="4" fillId="2" borderId="1" xfId="0" applyFont="1" applyFill="1" applyBorder="1" applyAlignment="1" applyProtection="1">
      <alignment horizontal="center" vertical="top" wrapText="1"/>
      <protection hidden="1"/>
    </xf>
    <xf numFmtId="0" fontId="7" fillId="0" borderId="8" xfId="0" applyFont="1" applyBorder="1" applyAlignment="1" applyProtection="1">
      <alignment horizontal="left" vertical="top" wrapText="1"/>
    </xf>
    <xf numFmtId="0" fontId="4" fillId="2" borderId="13" xfId="0" applyFont="1" applyFill="1" applyBorder="1" applyAlignment="1" applyProtection="1">
      <alignment horizontal="center" vertical="center"/>
    </xf>
    <xf numFmtId="0" fontId="7" fillId="0" borderId="8" xfId="0" applyFont="1" applyBorder="1" applyAlignment="1" applyProtection="1">
      <alignment horizontal="center" vertical="center"/>
    </xf>
    <xf numFmtId="0" fontId="7" fillId="3" borderId="6" xfId="0" applyFont="1" applyFill="1" applyBorder="1" applyAlignment="1" applyProtection="1">
      <alignment horizontal="center" vertical="center" wrapText="1"/>
      <protection hidden="1"/>
    </xf>
    <xf numFmtId="0" fontId="7" fillId="3" borderId="7" xfId="0" applyFont="1" applyFill="1" applyBorder="1" applyAlignment="1" applyProtection="1">
      <alignment horizontal="center" vertical="center" wrapText="1"/>
      <protection hidden="1"/>
    </xf>
    <xf numFmtId="0" fontId="2" fillId="5" borderId="0" xfId="0" applyFont="1" applyFill="1" applyBorder="1" applyAlignment="1" applyProtection="1">
      <alignment horizontal="center" vertical="center"/>
      <protection hidden="1"/>
    </xf>
    <xf numFmtId="0" fontId="7" fillId="0" borderId="28" xfId="0" applyFont="1" applyBorder="1" applyAlignment="1" applyProtection="1">
      <alignment horizontal="left" vertical="top" wrapText="1"/>
      <protection hidden="1"/>
    </xf>
    <xf numFmtId="0" fontId="7" fillId="0" borderId="26" xfId="0" applyFont="1" applyBorder="1" applyAlignment="1" applyProtection="1">
      <alignment horizontal="center" vertical="center"/>
    </xf>
    <xf numFmtId="0" fontId="0" fillId="0" borderId="7" xfId="0" applyBorder="1" applyAlignment="1">
      <alignment vertical="center" wrapText="1"/>
    </xf>
    <xf numFmtId="0" fontId="7" fillId="0" borderId="0" xfId="0" applyFont="1" applyBorder="1" applyAlignment="1" applyProtection="1">
      <alignment vertical="center" wrapText="1"/>
      <protection hidden="1"/>
    </xf>
    <xf numFmtId="0" fontId="0" fillId="0" borderId="7" xfId="0" applyBorder="1" applyAlignment="1">
      <alignment vertical="center"/>
    </xf>
    <xf numFmtId="0" fontId="0" fillId="0" borderId="0" xfId="0" applyBorder="1" applyAlignment="1">
      <alignment vertical="center" wrapText="1"/>
    </xf>
    <xf numFmtId="0" fontId="0" fillId="0" borderId="0" xfId="0" applyBorder="1" applyAlignment="1">
      <alignment horizontal="left" vertical="center" wrapText="1"/>
    </xf>
    <xf numFmtId="0" fontId="0" fillId="0" borderId="0" xfId="0" applyBorder="1" applyAlignment="1">
      <alignment vertical="center"/>
    </xf>
    <xf numFmtId="0" fontId="7" fillId="0" borderId="8" xfId="0" applyFont="1" applyBorder="1" applyAlignment="1" applyProtection="1">
      <alignment horizontal="left" vertical="top" wrapText="1"/>
    </xf>
    <xf numFmtId="0" fontId="7" fillId="0" borderId="9" xfId="0" applyFont="1" applyBorder="1" applyAlignment="1" applyProtection="1">
      <alignment horizontal="left" vertical="top" wrapText="1"/>
    </xf>
    <xf numFmtId="49" fontId="7" fillId="0" borderId="8" xfId="0" applyNumberFormat="1" applyFont="1" applyBorder="1" applyAlignment="1" applyProtection="1">
      <alignment horizontal="left" vertical="center" wrapText="1"/>
    </xf>
    <xf numFmtId="49" fontId="7" fillId="0" borderId="0" xfId="0" applyNumberFormat="1" applyFont="1" applyBorder="1" applyAlignment="1" applyProtection="1">
      <alignment horizontal="left" vertical="center" wrapText="1"/>
    </xf>
    <xf numFmtId="0" fontId="7" fillId="0" borderId="8" xfId="0" applyFont="1" applyBorder="1" applyAlignment="1" applyProtection="1">
      <alignment horizontal="center" vertical="top" wrapText="1"/>
    </xf>
    <xf numFmtId="0" fontId="7" fillId="0" borderId="0" xfId="0" applyFont="1" applyBorder="1" applyAlignment="1" applyProtection="1">
      <alignment horizontal="center" vertical="top" wrapText="1"/>
    </xf>
    <xf numFmtId="0" fontId="7" fillId="0" borderId="26" xfId="0" applyFont="1" applyBorder="1" applyAlignment="1" applyProtection="1">
      <alignment horizontal="center" vertical="center"/>
    </xf>
    <xf numFmtId="0" fontId="7" fillId="0" borderId="2" xfId="0" applyFont="1" applyBorder="1" applyAlignment="1" applyProtection="1">
      <alignment horizontal="center" vertical="center"/>
    </xf>
    <xf numFmtId="0" fontId="7" fillId="0" borderId="27" xfId="0" applyFont="1" applyBorder="1" applyAlignment="1" applyProtection="1">
      <alignment horizontal="center" vertical="center"/>
    </xf>
    <xf numFmtId="0" fontId="4" fillId="2" borderId="13" xfId="0" applyFont="1" applyFill="1" applyBorder="1" applyAlignment="1" applyProtection="1">
      <alignment horizontal="center" vertical="center"/>
    </xf>
    <xf numFmtId="0" fontId="7" fillId="0" borderId="30" xfId="0" applyFont="1" applyBorder="1" applyAlignment="1" applyProtection="1">
      <alignment horizontal="left" vertical="top" wrapText="1"/>
    </xf>
    <xf numFmtId="0" fontId="4" fillId="2" borderId="11" xfId="0" applyFont="1" applyFill="1" applyBorder="1" applyAlignment="1" applyProtection="1">
      <alignment horizontal="center" vertical="center"/>
    </xf>
    <xf numFmtId="0" fontId="9" fillId="0" borderId="10" xfId="0" applyFont="1" applyBorder="1" applyAlignment="1" applyProtection="1">
      <alignment horizontal="left" vertical="top"/>
    </xf>
    <xf numFmtId="0" fontId="9" fillId="0" borderId="15" xfId="0" applyFont="1" applyBorder="1" applyAlignment="1" applyProtection="1">
      <alignment horizontal="left" vertical="top"/>
    </xf>
    <xf numFmtId="0" fontId="7" fillId="0" borderId="8" xfId="0" applyFont="1" applyBorder="1" applyAlignment="1" applyProtection="1">
      <alignment horizontal="center" vertical="center"/>
    </xf>
    <xf numFmtId="0" fontId="7" fillId="0" borderId="0" xfId="0" applyFont="1" applyBorder="1" applyAlignment="1" applyProtection="1">
      <alignment horizontal="center" vertical="center"/>
    </xf>
    <xf numFmtId="0" fontId="7" fillId="0" borderId="9" xfId="0" applyFont="1" applyBorder="1" applyAlignment="1" applyProtection="1">
      <alignment horizontal="center" vertical="center"/>
    </xf>
    <xf numFmtId="0" fontId="4" fillId="2" borderId="14" xfId="0" applyFont="1" applyFill="1" applyBorder="1" applyAlignment="1" applyProtection="1">
      <alignment horizontal="left" vertical="center"/>
    </xf>
    <xf numFmtId="0" fontId="9" fillId="0" borderId="8" xfId="0" applyFont="1" applyBorder="1" applyAlignment="1" applyProtection="1">
      <alignment horizontal="left" vertical="top" wrapText="1"/>
    </xf>
    <xf numFmtId="0" fontId="9" fillId="0" borderId="8" xfId="0" applyFont="1" applyBorder="1" applyAlignment="1" applyProtection="1">
      <alignment horizontal="left" vertical="top"/>
    </xf>
    <xf numFmtId="0" fontId="9" fillId="0" borderId="0" xfId="0" applyFont="1" applyBorder="1" applyAlignment="1" applyProtection="1">
      <alignment horizontal="left" vertical="top"/>
    </xf>
    <xf numFmtId="0" fontId="9" fillId="0" borderId="29" xfId="0" applyFont="1" applyBorder="1" applyAlignment="1" applyProtection="1">
      <alignment horizontal="left" vertical="top"/>
    </xf>
    <xf numFmtId="0" fontId="7" fillId="0" borderId="30" xfId="0" applyFont="1" applyBorder="1" applyAlignment="1" applyProtection="1">
      <alignment horizontal="center" vertical="center"/>
    </xf>
    <xf numFmtId="20" fontId="7" fillId="0" borderId="30" xfId="0" applyNumberFormat="1" applyFont="1" applyBorder="1" applyAlignment="1" applyProtection="1">
      <alignment horizontal="left" vertical="top" wrapText="1"/>
    </xf>
    <xf numFmtId="20" fontId="7" fillId="0" borderId="31" xfId="0" applyNumberFormat="1" applyFont="1" applyBorder="1" applyAlignment="1" applyProtection="1">
      <alignment horizontal="left" vertical="top" wrapText="1"/>
    </xf>
    <xf numFmtId="0" fontId="7" fillId="0" borderId="0" xfId="0" quotePrefix="1" applyFont="1"/>
    <xf numFmtId="49" fontId="7" fillId="0" borderId="0" xfId="0" applyNumberFormat="1" applyFont="1" applyBorder="1" applyAlignment="1" applyProtection="1">
      <alignment horizontal="left" vertical="center" wrapText="1"/>
    </xf>
    <xf numFmtId="0" fontId="5" fillId="0" borderId="11" xfId="0" applyFont="1" applyBorder="1" applyAlignment="1" applyProtection="1">
      <alignment vertical="center"/>
    </xf>
    <xf numFmtId="0" fontId="19" fillId="0" borderId="11" xfId="0" applyFont="1" applyBorder="1" applyAlignment="1" applyProtection="1">
      <alignment vertical="center"/>
    </xf>
    <xf numFmtId="165" fontId="7" fillId="0" borderId="0" xfId="0" applyNumberFormat="1" applyFont="1" applyFill="1" applyBorder="1" applyAlignment="1" applyProtection="1">
      <alignment horizontal="center" vertical="center" wrapText="1"/>
      <protection hidden="1"/>
    </xf>
    <xf numFmtId="165" fontId="7" fillId="0" borderId="0" xfId="0" applyNumberFormat="1" applyFont="1" applyBorder="1" applyAlignment="1" applyProtection="1">
      <alignment horizontal="center" vertical="center" wrapText="1"/>
      <protection hidden="1"/>
    </xf>
    <xf numFmtId="0" fontId="7" fillId="2" borderId="11" xfId="0" applyFont="1" applyFill="1" applyBorder="1" applyAlignment="1" applyProtection="1">
      <alignment horizontal="center" vertical="center"/>
    </xf>
    <xf numFmtId="0" fontId="2" fillId="0" borderId="0" xfId="0" applyFont="1" applyAlignment="1" applyProtection="1">
      <alignment horizontal="center" vertical="center"/>
    </xf>
    <xf numFmtId="0" fontId="7" fillId="2" borderId="11" xfId="0" applyFont="1" applyFill="1" applyBorder="1" applyAlignment="1" applyProtection="1">
      <alignment horizontal="left" vertical="center" wrapText="1"/>
      <protection hidden="1"/>
    </xf>
    <xf numFmtId="0" fontId="7" fillId="2" borderId="13" xfId="0" applyFont="1" applyFill="1" applyBorder="1" applyAlignment="1" applyProtection="1">
      <alignment horizontal="center" vertical="top" wrapText="1"/>
      <protection hidden="1"/>
    </xf>
    <xf numFmtId="1" fontId="7" fillId="0" borderId="25" xfId="0" applyNumberFormat="1" applyFont="1" applyFill="1" applyBorder="1" applyAlignment="1" applyProtection="1">
      <alignment horizontal="center" vertical="center"/>
    </xf>
    <xf numFmtId="165" fontId="4" fillId="0" borderId="2" xfId="0" applyNumberFormat="1" applyFont="1" applyBorder="1" applyAlignment="1" applyProtection="1">
      <alignment horizontal="center" vertical="center" wrapText="1"/>
      <protection hidden="1"/>
    </xf>
    <xf numFmtId="165" fontId="7" fillId="0" borderId="2" xfId="0" applyNumberFormat="1" applyFont="1" applyFill="1" applyBorder="1" applyAlignment="1" applyProtection="1">
      <alignment horizontal="center" vertical="center" wrapText="1"/>
      <protection hidden="1"/>
    </xf>
    <xf numFmtId="0" fontId="20" fillId="0" borderId="0" xfId="0" applyFont="1" applyBorder="1" applyAlignment="1" applyProtection="1">
      <alignment horizontal="left" vertical="top"/>
    </xf>
    <xf numFmtId="0" fontId="4" fillId="0" borderId="0" xfId="0" applyFont="1" applyBorder="1" applyAlignment="1" applyProtection="1">
      <alignment horizontal="center" vertical="center"/>
    </xf>
    <xf numFmtId="49" fontId="4" fillId="0" borderId="0" xfId="0" applyNumberFormat="1" applyFont="1" applyBorder="1" applyAlignment="1" applyProtection="1">
      <alignment horizontal="left" vertical="center" wrapText="1"/>
    </xf>
    <xf numFmtId="0" fontId="4" fillId="0" borderId="0" xfId="0" applyFont="1" applyBorder="1" applyAlignment="1" applyProtection="1">
      <alignment horizontal="center" vertical="top" wrapText="1"/>
    </xf>
    <xf numFmtId="0" fontId="4" fillId="0" borderId="2" xfId="0" applyFont="1" applyBorder="1" applyAlignment="1" applyProtection="1">
      <alignment horizontal="center" vertical="center"/>
    </xf>
    <xf numFmtId="0" fontId="3" fillId="0" borderId="0" xfId="0" applyFont="1" applyAlignment="1" applyProtection="1">
      <alignment horizontal="center" vertical="center"/>
    </xf>
    <xf numFmtId="0" fontId="7" fillId="0" borderId="0" xfId="0" applyFont="1" applyBorder="1" applyAlignment="1" applyProtection="1">
      <alignment horizontal="left" vertical="center" wrapText="1"/>
      <protection hidden="1"/>
    </xf>
    <xf numFmtId="0" fontId="0" fillId="0" borderId="0" xfId="0" applyAlignment="1">
      <alignment vertical="center" wrapText="1"/>
    </xf>
    <xf numFmtId="0" fontId="0" fillId="0" borderId="7" xfId="0" applyBorder="1" applyAlignment="1">
      <alignment vertical="center" wrapText="1"/>
    </xf>
    <xf numFmtId="0" fontId="7" fillId="0" borderId="12" xfId="0" applyFont="1" applyBorder="1" applyAlignment="1" applyProtection="1">
      <alignment vertical="center" wrapText="1"/>
      <protection hidden="1"/>
    </xf>
    <xf numFmtId="0" fontId="0" fillId="0" borderId="18" xfId="0" applyBorder="1" applyAlignment="1">
      <alignment vertical="center" wrapText="1"/>
    </xf>
    <xf numFmtId="0" fontId="7" fillId="0" borderId="0" xfId="0" applyFont="1" applyBorder="1" applyAlignment="1" applyProtection="1">
      <alignment vertical="center" wrapText="1"/>
      <protection hidden="1"/>
    </xf>
    <xf numFmtId="0" fontId="7" fillId="0" borderId="12" xfId="0" applyFont="1" applyBorder="1" applyAlignment="1" applyProtection="1">
      <alignment horizontal="left" vertical="center" wrapText="1"/>
      <protection hidden="1"/>
    </xf>
    <xf numFmtId="0" fontId="7" fillId="0" borderId="7" xfId="0" applyFont="1" applyBorder="1" applyAlignment="1" applyProtection="1">
      <alignment horizontal="left" vertical="center" wrapText="1"/>
      <protection hidden="1"/>
    </xf>
    <xf numFmtId="0" fontId="7" fillId="0" borderId="7" xfId="0" applyFont="1" applyBorder="1" applyAlignment="1" applyProtection="1">
      <alignment vertical="center" wrapText="1"/>
      <protection hidden="1"/>
    </xf>
    <xf numFmtId="0" fontId="0" fillId="0" borderId="7" xfId="0" applyBorder="1" applyAlignment="1">
      <alignment vertical="center"/>
    </xf>
    <xf numFmtId="0" fontId="4" fillId="0" borderId="20" xfId="0" applyFont="1" applyBorder="1" applyAlignment="1" applyProtection="1">
      <alignment horizontal="left" vertical="center" wrapText="1"/>
      <protection hidden="1"/>
    </xf>
    <xf numFmtId="0" fontId="0" fillId="0" borderId="11" xfId="0" applyBorder="1" applyAlignment="1">
      <alignment horizontal="left" vertical="center" wrapText="1"/>
    </xf>
    <xf numFmtId="0" fontId="0" fillId="0" borderId="16" xfId="0" applyBorder="1" applyAlignment="1">
      <alignment horizontal="left" vertical="center" wrapText="1"/>
    </xf>
    <xf numFmtId="0" fontId="4" fillId="0" borderId="0" xfId="0" applyFont="1" applyFill="1" applyBorder="1" applyAlignment="1" applyProtection="1">
      <alignment horizontal="center" wrapText="1"/>
      <protection hidden="1"/>
    </xf>
    <xf numFmtId="0" fontId="4" fillId="0" borderId="2" xfId="0" applyFont="1" applyFill="1" applyBorder="1" applyAlignment="1" applyProtection="1">
      <alignment horizontal="center" wrapText="1"/>
      <protection hidden="1"/>
    </xf>
    <xf numFmtId="0" fontId="7" fillId="0" borderId="8" xfId="0" applyFont="1" applyBorder="1" applyAlignment="1" applyProtection="1">
      <alignment horizontal="left" vertical="top" wrapText="1"/>
      <protection hidden="1"/>
    </xf>
    <xf numFmtId="0" fontId="0" fillId="0" borderId="0" xfId="0" applyBorder="1" applyAlignment="1">
      <alignment horizontal="left" vertical="top" wrapText="1"/>
    </xf>
    <xf numFmtId="0" fontId="0" fillId="0" borderId="9" xfId="0" applyBorder="1" applyAlignment="1">
      <alignment horizontal="left" vertical="top" wrapText="1"/>
    </xf>
    <xf numFmtId="0" fontId="7" fillId="0" borderId="26" xfId="0" applyFont="1" applyBorder="1" applyAlignment="1" applyProtection="1">
      <alignment horizontal="left" vertical="top" wrapText="1"/>
      <protection hidden="1"/>
    </xf>
    <xf numFmtId="0" fontId="0" fillId="0" borderId="2" xfId="0" applyBorder="1" applyAlignment="1">
      <alignment horizontal="left" vertical="top" wrapText="1"/>
    </xf>
    <xf numFmtId="0" fontId="0" fillId="0" borderId="27" xfId="0" applyBorder="1" applyAlignment="1">
      <alignment horizontal="left" vertical="top" wrapText="1"/>
    </xf>
    <xf numFmtId="0" fontId="7" fillId="0" borderId="6" xfId="0" applyFont="1" applyBorder="1" applyAlignment="1" applyProtection="1">
      <alignment horizontal="left" vertical="top" wrapText="1"/>
      <protection hidden="1"/>
    </xf>
    <xf numFmtId="0" fontId="7" fillId="0" borderId="6" xfId="0" applyFont="1" applyBorder="1" applyAlignment="1" applyProtection="1">
      <alignment horizontal="center" vertical="center" wrapText="1"/>
      <protection hidden="1"/>
    </xf>
    <xf numFmtId="0" fontId="0" fillId="0" borderId="0" xfId="0" applyBorder="1" applyAlignment="1">
      <alignment horizontal="center" vertical="center" wrapText="1"/>
    </xf>
    <xf numFmtId="0" fontId="0" fillId="0" borderId="9" xfId="0" applyBorder="1" applyAlignment="1">
      <alignment horizontal="center" vertical="center" wrapText="1"/>
    </xf>
    <xf numFmtId="0" fontId="0" fillId="0" borderId="0" xfId="0" applyBorder="1" applyAlignment="1">
      <alignment vertical="top" wrapText="1"/>
    </xf>
    <xf numFmtId="0" fontId="0" fillId="0" borderId="9" xfId="0" applyBorder="1" applyAlignment="1">
      <alignment vertical="top" wrapText="1"/>
    </xf>
    <xf numFmtId="0" fontId="0" fillId="0" borderId="6" xfId="0" applyBorder="1" applyAlignment="1">
      <alignment vertical="top" wrapText="1"/>
    </xf>
    <xf numFmtId="0" fontId="0" fillId="0" borderId="25" xfId="0" applyBorder="1" applyAlignment="1">
      <alignment vertical="top" wrapText="1"/>
    </xf>
    <xf numFmtId="0" fontId="0" fillId="0" borderId="2" xfId="0" applyBorder="1" applyAlignment="1">
      <alignment vertical="top" wrapText="1"/>
    </xf>
    <xf numFmtId="0" fontId="0" fillId="0" borderId="27" xfId="0" applyBorder="1" applyAlignment="1">
      <alignment vertical="top" wrapText="1"/>
    </xf>
    <xf numFmtId="0" fontId="7" fillId="0" borderId="2" xfId="0" applyFont="1" applyBorder="1" applyAlignment="1" applyProtection="1">
      <alignment horizontal="left" vertical="center" wrapText="1"/>
      <protection hidden="1"/>
    </xf>
    <xf numFmtId="0" fontId="0" fillId="0" borderId="17" xfId="0" applyBorder="1" applyAlignment="1">
      <alignment vertical="center" wrapText="1"/>
    </xf>
    <xf numFmtId="0" fontId="2" fillId="0" borderId="11" xfId="0" applyFont="1" applyBorder="1" applyAlignment="1">
      <alignment horizontal="left" vertical="center" wrapText="1"/>
    </xf>
    <xf numFmtId="0" fontId="2" fillId="0" borderId="16" xfId="0" applyFont="1" applyBorder="1" applyAlignment="1">
      <alignment horizontal="left" vertical="center" wrapText="1"/>
    </xf>
    <xf numFmtId="49" fontId="7" fillId="0" borderId="0" xfId="0" applyNumberFormat="1" applyFont="1" applyBorder="1" applyAlignment="1" applyProtection="1">
      <alignment horizontal="left" vertical="center" wrapText="1"/>
      <protection hidden="1"/>
    </xf>
    <xf numFmtId="49" fontId="7" fillId="0" borderId="7" xfId="0" applyNumberFormat="1" applyFont="1" applyBorder="1" applyAlignment="1" applyProtection="1">
      <alignment horizontal="left" vertical="center" wrapText="1"/>
      <protection hidden="1"/>
    </xf>
    <xf numFmtId="164" fontId="7" fillId="0" borderId="2" xfId="0" applyNumberFormat="1" applyFont="1" applyBorder="1" applyAlignment="1" applyProtection="1">
      <alignment horizontal="left" vertical="center" wrapText="1"/>
      <protection hidden="1"/>
    </xf>
    <xf numFmtId="0" fontId="0" fillId="0" borderId="17" xfId="0" applyBorder="1" applyAlignment="1">
      <alignment vertical="center"/>
    </xf>
    <xf numFmtId="0" fontId="7" fillId="0" borderId="0" xfId="0" applyFont="1" applyBorder="1" applyAlignment="1" applyProtection="1">
      <alignment horizontal="center" vertical="center" wrapText="1"/>
      <protection hidden="1"/>
    </xf>
    <xf numFmtId="0" fontId="5" fillId="4" borderId="21" xfId="0" applyFont="1" applyFill="1" applyBorder="1" applyAlignment="1" applyProtection="1">
      <alignment horizontal="left" vertical="center" wrapText="1"/>
      <protection hidden="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4" fillId="2" borderId="13" xfId="0" applyFont="1" applyFill="1" applyBorder="1" applyAlignment="1" applyProtection="1">
      <alignment horizontal="center" vertical="center" wrapText="1"/>
      <protection hidden="1"/>
    </xf>
    <xf numFmtId="0" fontId="0" fillId="0" borderId="11" xfId="0" applyBorder="1" applyAlignment="1">
      <alignment horizontal="center" vertical="center" wrapText="1"/>
    </xf>
    <xf numFmtId="0" fontId="0" fillId="0" borderId="16" xfId="0" applyBorder="1" applyAlignment="1">
      <alignment vertical="center"/>
    </xf>
    <xf numFmtId="0" fontId="4" fillId="0" borderId="20" xfId="0" applyFont="1" applyBorder="1" applyAlignment="1" applyProtection="1">
      <alignment horizontal="left" vertical="center"/>
      <protection hidden="1"/>
    </xf>
    <xf numFmtId="0" fontId="0" fillId="0" borderId="11" xfId="0" applyBorder="1" applyAlignment="1">
      <alignment horizontal="left" vertical="center"/>
    </xf>
    <xf numFmtId="0" fontId="0" fillId="0" borderId="16" xfId="0" applyBorder="1" applyAlignment="1">
      <alignment horizontal="left" vertical="center"/>
    </xf>
    <xf numFmtId="0" fontId="5" fillId="0" borderId="20" xfId="0" applyFont="1" applyBorder="1" applyAlignment="1" applyProtection="1">
      <alignment vertical="center"/>
      <protection hidden="1"/>
    </xf>
    <xf numFmtId="0" fontId="0" fillId="0" borderId="11" xfId="0" applyBorder="1" applyAlignment="1">
      <alignment vertical="center"/>
    </xf>
    <xf numFmtId="0" fontId="5" fillId="0" borderId="11" xfId="0" applyFont="1" applyFill="1" applyBorder="1" applyAlignment="1" applyProtection="1">
      <alignment horizontal="center" vertical="center"/>
      <protection hidden="1"/>
    </xf>
    <xf numFmtId="49" fontId="7" fillId="0" borderId="0" xfId="0" applyNumberFormat="1" applyFont="1" applyFill="1" applyBorder="1" applyAlignment="1" applyProtection="1">
      <alignment horizontal="left" vertical="center" wrapText="1"/>
      <protection hidden="1"/>
    </xf>
    <xf numFmtId="49" fontId="7" fillId="0" borderId="7" xfId="0" applyNumberFormat="1" applyFont="1" applyFill="1" applyBorder="1" applyAlignment="1" applyProtection="1">
      <alignment horizontal="left" vertical="center" wrapText="1"/>
      <protection hidden="1"/>
    </xf>
    <xf numFmtId="0" fontId="2" fillId="0" borderId="7" xfId="0" applyFont="1" applyBorder="1" applyAlignment="1">
      <alignment vertical="center" wrapText="1"/>
    </xf>
    <xf numFmtId="0" fontId="7" fillId="0" borderId="12" xfId="0" applyFont="1" applyFill="1" applyBorder="1" applyAlignment="1" applyProtection="1">
      <alignment horizontal="left" wrapText="1"/>
      <protection hidden="1"/>
    </xf>
    <xf numFmtId="0" fontId="0" fillId="0" borderId="18" xfId="0" applyBorder="1" applyAlignment="1">
      <alignment wrapText="1"/>
    </xf>
    <xf numFmtId="0" fontId="7" fillId="0" borderId="0" xfId="0" applyFont="1" applyFill="1" applyBorder="1" applyAlignment="1" applyProtection="1">
      <alignment horizontal="left" wrapText="1"/>
      <protection hidden="1"/>
    </xf>
    <xf numFmtId="0" fontId="7" fillId="0" borderId="7" xfId="0" applyFont="1" applyFill="1" applyBorder="1" applyAlignment="1" applyProtection="1">
      <alignment horizontal="left" wrapText="1"/>
      <protection hidden="1"/>
    </xf>
    <xf numFmtId="0" fontId="2" fillId="0" borderId="7" xfId="0" applyFont="1" applyBorder="1" applyAlignment="1">
      <alignment wrapText="1"/>
    </xf>
    <xf numFmtId="0" fontId="7" fillId="0" borderId="8" xfId="0" applyFont="1" applyBorder="1" applyAlignment="1" applyProtection="1">
      <alignment horizontal="left" vertical="center" wrapText="1"/>
      <protection hidden="1"/>
    </xf>
    <xf numFmtId="0" fontId="0" fillId="0" borderId="0" xfId="0" applyBorder="1" applyAlignment="1">
      <alignment vertical="center" wrapText="1"/>
    </xf>
    <xf numFmtId="0" fontId="0" fillId="0" borderId="9" xfId="0" applyBorder="1" applyAlignment="1">
      <alignment vertical="center" wrapText="1"/>
    </xf>
    <xf numFmtId="0" fontId="0" fillId="0" borderId="26" xfId="0" applyBorder="1" applyAlignment="1">
      <alignment vertical="center" wrapText="1"/>
    </xf>
    <xf numFmtId="0" fontId="0" fillId="0" borderId="2" xfId="0" applyBorder="1" applyAlignment="1">
      <alignment vertical="center" wrapText="1"/>
    </xf>
    <xf numFmtId="0" fontId="0" fillId="0" borderId="27" xfId="0" applyBorder="1" applyAlignment="1">
      <alignment vertical="center" wrapText="1"/>
    </xf>
    <xf numFmtId="0" fontId="4" fillId="0" borderId="13" xfId="0" applyFont="1" applyBorder="1" applyAlignment="1" applyProtection="1">
      <alignment horizontal="left" vertical="center" wrapText="1"/>
      <protection hidden="1"/>
    </xf>
    <xf numFmtId="0" fontId="0" fillId="0" borderId="14" xfId="0" applyBorder="1" applyAlignment="1">
      <alignment horizontal="left" vertical="center" wrapText="1"/>
    </xf>
    <xf numFmtId="0" fontId="7" fillId="0" borderId="20" xfId="0" applyFont="1" applyBorder="1" applyAlignment="1" applyProtection="1">
      <alignment horizontal="center" vertical="center" wrapText="1"/>
      <protection hidden="1"/>
    </xf>
    <xf numFmtId="0" fontId="9" fillId="0" borderId="10" xfId="0" applyFont="1" applyBorder="1" applyAlignment="1" applyProtection="1">
      <alignment horizontal="left" vertical="center" wrapText="1"/>
      <protection hidden="1"/>
    </xf>
    <xf numFmtId="0" fontId="0" fillId="0" borderId="12" xfId="0" applyBorder="1" applyAlignment="1">
      <alignment horizontal="left" vertical="center" wrapText="1"/>
    </xf>
    <xf numFmtId="0" fontId="0" fillId="0" borderId="15" xfId="0" applyBorder="1" applyAlignment="1">
      <alignment horizontal="left" vertical="center" wrapText="1"/>
    </xf>
    <xf numFmtId="0" fontId="7" fillId="0" borderId="8" xfId="0" applyFont="1" applyBorder="1" applyAlignment="1" applyProtection="1">
      <alignment horizontal="center" vertical="center" wrapText="1"/>
      <protection hidden="1"/>
    </xf>
    <xf numFmtId="0" fontId="9" fillId="0" borderId="19" xfId="0" applyFont="1" applyBorder="1" applyAlignment="1" applyProtection="1">
      <alignment horizontal="left" vertical="center" wrapText="1"/>
      <protection hidden="1"/>
    </xf>
    <xf numFmtId="0" fontId="7" fillId="3" borderId="6" xfId="0" applyFont="1" applyFill="1" applyBorder="1" applyAlignment="1" applyProtection="1">
      <alignment horizontal="left" vertical="center" wrapText="1"/>
      <protection hidden="1"/>
    </xf>
    <xf numFmtId="0" fontId="0" fillId="0" borderId="0" xfId="0" applyBorder="1" applyAlignment="1">
      <alignment horizontal="left" vertical="center" wrapText="1"/>
    </xf>
    <xf numFmtId="0" fontId="0" fillId="0" borderId="7" xfId="0" applyBorder="1" applyAlignment="1">
      <alignment horizontal="left" vertical="center" wrapText="1"/>
    </xf>
    <xf numFmtId="0" fontId="2" fillId="0" borderId="7" xfId="0" applyFont="1" applyBorder="1" applyAlignment="1">
      <alignment vertical="center"/>
    </xf>
    <xf numFmtId="49" fontId="7" fillId="0" borderId="2" xfId="0" applyNumberFormat="1" applyFont="1" applyFill="1" applyBorder="1" applyAlignment="1" applyProtection="1">
      <alignment horizontal="left" vertical="center" wrapText="1"/>
      <protection hidden="1"/>
    </xf>
    <xf numFmtId="0" fontId="0" fillId="0" borderId="12" xfId="0" applyBorder="1" applyAlignment="1">
      <alignment vertical="center" wrapText="1"/>
    </xf>
    <xf numFmtId="0" fontId="0" fillId="0" borderId="15" xfId="0" applyBorder="1" applyAlignment="1">
      <alignment vertical="center" wrapText="1"/>
    </xf>
    <xf numFmtId="0" fontId="7" fillId="0" borderId="10" xfId="0" applyFont="1" applyFill="1" applyBorder="1" applyAlignment="1" applyProtection="1">
      <alignment horizontal="center" vertical="center" wrapText="1"/>
      <protection hidden="1"/>
    </xf>
    <xf numFmtId="0" fontId="0" fillId="0" borderId="12" xfId="0" applyBorder="1" applyAlignment="1">
      <alignment horizontal="center" vertical="center" wrapText="1"/>
    </xf>
    <xf numFmtId="0" fontId="7" fillId="0" borderId="8" xfId="0" applyFont="1" applyFill="1" applyBorder="1" applyAlignment="1" applyProtection="1">
      <alignment horizontal="center" vertical="center" wrapText="1"/>
      <protection hidden="1"/>
    </xf>
    <xf numFmtId="0" fontId="7" fillId="0" borderId="26" xfId="0" applyFont="1" applyFill="1" applyBorder="1" applyAlignment="1" applyProtection="1">
      <alignment horizontal="center" vertical="center" wrapText="1"/>
      <protection hidden="1"/>
    </xf>
    <xf numFmtId="0" fontId="0" fillId="0" borderId="2" xfId="0" applyBorder="1" applyAlignment="1">
      <alignment horizontal="center" vertical="center" wrapText="1"/>
    </xf>
    <xf numFmtId="0" fontId="7" fillId="0" borderId="10" xfId="0" applyFont="1" applyBorder="1" applyAlignment="1" applyProtection="1">
      <alignment horizontal="left" vertical="center" wrapText="1"/>
      <protection hidden="1"/>
    </xf>
    <xf numFmtId="0" fontId="7" fillId="0" borderId="12" xfId="0" applyFont="1" applyBorder="1" applyAlignment="1">
      <alignment vertical="center" wrapText="1"/>
    </xf>
    <xf numFmtId="0" fontId="7" fillId="0" borderId="15" xfId="0" applyFont="1" applyBorder="1" applyAlignment="1">
      <alignment vertical="center" wrapText="1"/>
    </xf>
    <xf numFmtId="0" fontId="7" fillId="0" borderId="8" xfId="0" applyFont="1" applyBorder="1" applyAlignment="1">
      <alignment vertical="center" wrapText="1"/>
    </xf>
    <xf numFmtId="0" fontId="7" fillId="0" borderId="0" xfId="0" applyFont="1" applyBorder="1" applyAlignment="1">
      <alignment vertical="center" wrapText="1"/>
    </xf>
    <xf numFmtId="0" fontId="7" fillId="0" borderId="9" xfId="0" applyFont="1" applyBorder="1" applyAlignment="1">
      <alignment vertical="center" wrapText="1"/>
    </xf>
    <xf numFmtId="0" fontId="7" fillId="0" borderId="8" xfId="0" applyFont="1" applyBorder="1" applyAlignment="1" applyProtection="1">
      <alignment horizontal="left" vertical="top" wrapText="1"/>
    </xf>
    <xf numFmtId="0" fontId="7" fillId="0" borderId="0" xfId="0" applyFont="1" applyBorder="1" applyAlignment="1" applyProtection="1">
      <alignment horizontal="left" vertical="top" wrapText="1"/>
    </xf>
    <xf numFmtId="0" fontId="0" fillId="0" borderId="0" xfId="0" applyAlignment="1">
      <alignment horizontal="left" vertical="top" wrapText="1"/>
    </xf>
    <xf numFmtId="0" fontId="7" fillId="0" borderId="0" xfId="0" applyFont="1" applyFill="1" applyBorder="1" applyAlignment="1" applyProtection="1">
      <alignment horizontal="left" vertical="center" wrapText="1"/>
    </xf>
    <xf numFmtId="0" fontId="7" fillId="0" borderId="7" xfId="0" applyFont="1" applyFill="1" applyBorder="1" applyAlignment="1" applyProtection="1">
      <alignment horizontal="left" vertical="center" wrapText="1"/>
    </xf>
    <xf numFmtId="0" fontId="0" fillId="0" borderId="0" xfId="0" applyBorder="1" applyAlignment="1">
      <alignment vertical="center"/>
    </xf>
    <xf numFmtId="0" fontId="7" fillId="0" borderId="2" xfId="0" applyFont="1" applyBorder="1" applyAlignment="1" applyProtection="1">
      <alignment horizontal="left" vertical="center" wrapText="1"/>
    </xf>
    <xf numFmtId="0" fontId="0" fillId="0" borderId="2" xfId="0" applyBorder="1" applyAlignment="1">
      <alignment vertical="center"/>
    </xf>
    <xf numFmtId="0" fontId="7" fillId="0" borderId="8" xfId="0" applyFont="1" applyBorder="1" applyAlignment="1" applyProtection="1">
      <alignment horizontal="left" vertical="center"/>
    </xf>
    <xf numFmtId="0" fontId="7" fillId="0" borderId="0" xfId="0" applyFont="1" applyBorder="1" applyAlignment="1" applyProtection="1">
      <alignment horizontal="left" vertical="center"/>
    </xf>
    <xf numFmtId="0" fontId="7" fillId="0" borderId="9" xfId="0" applyFont="1" applyBorder="1" applyAlignment="1" applyProtection="1">
      <alignment horizontal="left" vertical="center"/>
    </xf>
    <xf numFmtId="0" fontId="4" fillId="0" borderId="20" xfId="0" applyFont="1" applyBorder="1" applyAlignment="1" applyProtection="1">
      <alignment horizontal="left" vertical="center"/>
    </xf>
    <xf numFmtId="0" fontId="4" fillId="0" borderId="11" xfId="0" applyFont="1" applyBorder="1" applyAlignment="1" applyProtection="1">
      <alignment horizontal="left" vertical="center"/>
    </xf>
    <xf numFmtId="0" fontId="7" fillId="0" borderId="12" xfId="0" applyFont="1" applyFill="1" applyBorder="1" applyAlignment="1" applyProtection="1">
      <alignment horizontal="left" vertical="center" wrapText="1"/>
    </xf>
    <xf numFmtId="0" fontId="0" fillId="0" borderId="12" xfId="0" applyBorder="1" applyAlignment="1">
      <alignment vertical="center"/>
    </xf>
    <xf numFmtId="0" fontId="0" fillId="0" borderId="18" xfId="0" applyBorder="1" applyAlignment="1">
      <alignment vertical="center"/>
    </xf>
    <xf numFmtId="0" fontId="5" fillId="4" borderId="21" xfId="0" applyFont="1" applyFill="1" applyBorder="1" applyAlignment="1" applyProtection="1">
      <alignment horizontal="left" vertical="center" wrapText="1"/>
    </xf>
    <xf numFmtId="0" fontId="4" fillId="0" borderId="20" xfId="0" applyFont="1" applyBorder="1" applyAlignment="1" applyProtection="1">
      <alignment horizontal="left" vertical="center" wrapText="1"/>
    </xf>
    <xf numFmtId="0" fontId="7" fillId="0" borderId="0" xfId="0" applyFont="1" applyBorder="1" applyAlignment="1" applyProtection="1">
      <alignment horizontal="left" vertical="center" wrapText="1"/>
    </xf>
    <xf numFmtId="0" fontId="7" fillId="0" borderId="7" xfId="0" applyFont="1" applyBorder="1" applyAlignment="1" applyProtection="1">
      <alignment horizontal="left" vertical="center" wrapText="1"/>
    </xf>
    <xf numFmtId="0" fontId="7" fillId="0" borderId="12" xfId="0" applyFont="1" applyBorder="1" applyAlignment="1" applyProtection="1">
      <alignment horizontal="left" vertical="center" wrapText="1"/>
    </xf>
    <xf numFmtId="0" fontId="7" fillId="3" borderId="8" xfId="0" applyFont="1" applyFill="1" applyBorder="1" applyAlignment="1" applyProtection="1">
      <alignment horizontal="left" vertical="center" wrapText="1"/>
      <protection hidden="1"/>
    </xf>
    <xf numFmtId="0" fontId="7" fillId="3" borderId="0" xfId="0" applyFont="1" applyFill="1" applyBorder="1" applyAlignment="1" applyProtection="1">
      <alignment horizontal="left" vertical="center" wrapText="1"/>
      <protection hidden="1"/>
    </xf>
    <xf numFmtId="0" fontId="7" fillId="3" borderId="26" xfId="0" applyFont="1" applyFill="1" applyBorder="1" applyAlignment="1" applyProtection="1">
      <alignment horizontal="left" vertical="center" wrapText="1"/>
      <protection hidden="1"/>
    </xf>
    <xf numFmtId="0" fontId="7" fillId="3" borderId="2" xfId="0" applyFont="1" applyFill="1" applyBorder="1" applyAlignment="1" applyProtection="1">
      <alignment horizontal="left" vertical="center" wrapText="1"/>
      <protection hidden="1"/>
    </xf>
    <xf numFmtId="0" fontId="7" fillId="0" borderId="26" xfId="0" applyFont="1" applyBorder="1" applyAlignment="1" applyProtection="1">
      <alignment horizontal="left" vertical="center"/>
    </xf>
    <xf numFmtId="0" fontId="7" fillId="0" borderId="2" xfId="0" applyFont="1" applyBorder="1" applyAlignment="1" applyProtection="1">
      <alignment horizontal="left" vertical="center"/>
    </xf>
    <xf numFmtId="0" fontId="7" fillId="0" borderId="27" xfId="0" applyFont="1" applyBorder="1" applyAlignment="1" applyProtection="1">
      <alignment horizontal="left" vertical="center"/>
    </xf>
    <xf numFmtId="0" fontId="10" fillId="3" borderId="10" xfId="0" applyFont="1" applyFill="1" applyBorder="1" applyAlignment="1" applyProtection="1">
      <alignment horizontal="center" vertical="center"/>
    </xf>
    <xf numFmtId="0" fontId="10" fillId="3" borderId="12" xfId="0" applyFont="1" applyFill="1" applyBorder="1" applyAlignment="1" applyProtection="1">
      <alignment horizontal="center" vertical="center"/>
    </xf>
    <xf numFmtId="0" fontId="10" fillId="3" borderId="0" xfId="0" applyFont="1" applyFill="1" applyBorder="1" applyAlignment="1" applyProtection="1">
      <alignment horizontal="center" vertical="center"/>
    </xf>
    <xf numFmtId="0" fontId="7" fillId="0" borderId="13" xfId="0" applyFont="1" applyBorder="1" applyAlignment="1" applyProtection="1">
      <alignment horizontal="center" vertical="center"/>
    </xf>
    <xf numFmtId="0" fontId="7" fillId="0" borderId="11" xfId="0" applyFont="1" applyBorder="1" applyAlignment="1" applyProtection="1">
      <alignment horizontal="center" vertical="center"/>
    </xf>
    <xf numFmtId="0" fontId="7" fillId="0" borderId="30" xfId="0" applyFont="1" applyBorder="1" applyAlignment="1" applyProtection="1">
      <alignment horizontal="left" vertical="top" wrapText="1"/>
    </xf>
    <xf numFmtId="0" fontId="0" fillId="0" borderId="30" xfId="0" applyBorder="1" applyAlignment="1">
      <alignment horizontal="left" vertical="top" wrapText="1"/>
    </xf>
    <xf numFmtId="0" fontId="5" fillId="0" borderId="11" xfId="0" applyFont="1" applyFill="1" applyBorder="1" applyAlignment="1" applyProtection="1">
      <alignment horizontal="center" vertical="center" wrapText="1"/>
    </xf>
    <xf numFmtId="0" fontId="7" fillId="0" borderId="8" xfId="0" applyFont="1" applyBorder="1" applyAlignment="1" applyProtection="1">
      <alignment horizontal="left" vertical="top"/>
    </xf>
    <xf numFmtId="0" fontId="7" fillId="0" borderId="9" xfId="0" applyFont="1" applyBorder="1" applyAlignment="1" applyProtection="1">
      <alignment horizontal="left" vertical="top"/>
    </xf>
    <xf numFmtId="0" fontId="4" fillId="2" borderId="13" xfId="0" applyFont="1" applyFill="1" applyBorder="1" applyAlignment="1" applyProtection="1">
      <alignment horizontal="center" vertical="center"/>
    </xf>
    <xf numFmtId="0" fontId="4" fillId="2" borderId="14" xfId="0" applyFont="1" applyFill="1" applyBorder="1" applyAlignment="1" applyProtection="1">
      <alignment horizontal="center" vertical="center"/>
    </xf>
    <xf numFmtId="0" fontId="7" fillId="0" borderId="9" xfId="0" applyFont="1" applyBorder="1" applyAlignment="1" applyProtection="1">
      <alignment horizontal="left" vertical="top" wrapText="1"/>
    </xf>
    <xf numFmtId="20" fontId="7" fillId="0" borderId="8" xfId="0" applyNumberFormat="1" applyFont="1" applyBorder="1" applyAlignment="1" applyProtection="1">
      <alignment horizontal="left" vertical="top" wrapText="1"/>
    </xf>
    <xf numFmtId="20" fontId="7" fillId="0" borderId="0" xfId="0" applyNumberFormat="1" applyFont="1" applyBorder="1" applyAlignment="1" applyProtection="1">
      <alignment horizontal="left" vertical="top" wrapText="1"/>
    </xf>
    <xf numFmtId="0" fontId="2" fillId="0" borderId="12" xfId="0" applyFont="1" applyBorder="1" applyAlignment="1">
      <alignment vertical="center"/>
    </xf>
    <xf numFmtId="0" fontId="2" fillId="0" borderId="18" xfId="0" applyFont="1" applyBorder="1" applyAlignment="1">
      <alignment vertical="center"/>
    </xf>
    <xf numFmtId="0" fontId="0" fillId="0" borderId="11" xfId="0" applyBorder="1" applyAlignment="1">
      <alignment vertical="center" wrapText="1"/>
    </xf>
    <xf numFmtId="0" fontId="7" fillId="0" borderId="0" xfId="0" applyFont="1" applyBorder="1" applyAlignment="1" applyProtection="1">
      <alignment horizontal="center" vertical="center" wrapText="1"/>
    </xf>
    <xf numFmtId="0" fontId="7" fillId="0" borderId="17" xfId="0" applyFont="1" applyBorder="1" applyAlignment="1" applyProtection="1">
      <alignment horizontal="left" vertical="center" wrapText="1"/>
    </xf>
    <xf numFmtId="49" fontId="7" fillId="0" borderId="0" xfId="0" applyNumberFormat="1" applyFont="1" applyBorder="1" applyAlignment="1" applyProtection="1">
      <alignment horizontal="left" vertical="center" wrapText="1"/>
    </xf>
    <xf numFmtId="49" fontId="7" fillId="0" borderId="7" xfId="0" applyNumberFormat="1" applyFont="1" applyBorder="1" applyAlignment="1" applyProtection="1">
      <alignment horizontal="left" vertical="center" wrapText="1"/>
    </xf>
    <xf numFmtId="164" fontId="7" fillId="0" borderId="2" xfId="0" applyNumberFormat="1" applyFont="1" applyBorder="1" applyAlignment="1" applyProtection="1">
      <alignment horizontal="left" vertical="center" wrapText="1"/>
    </xf>
    <xf numFmtId="0" fontId="7" fillId="0" borderId="10" xfId="0" applyFont="1" applyBorder="1" applyAlignment="1" applyProtection="1">
      <alignment horizontal="left" vertical="center"/>
    </xf>
    <xf numFmtId="0" fontId="7" fillId="0" borderId="12" xfId="0" applyFont="1" applyBorder="1" applyAlignment="1" applyProtection="1">
      <alignment horizontal="left" vertical="center"/>
    </xf>
    <xf numFmtId="0" fontId="7" fillId="0" borderId="15" xfId="0" applyFont="1" applyBorder="1" applyAlignment="1" applyProtection="1">
      <alignment horizontal="left" vertical="center"/>
    </xf>
    <xf numFmtId="0" fontId="4" fillId="0" borderId="11" xfId="0" applyFont="1" applyBorder="1" applyAlignment="1" applyProtection="1">
      <alignment horizontal="left" vertical="center" wrapText="1"/>
      <protection hidden="1"/>
    </xf>
    <xf numFmtId="0" fontId="7" fillId="0" borderId="2" xfId="0" applyFont="1" applyFill="1" applyBorder="1" applyAlignment="1" applyProtection="1">
      <alignment horizontal="left" vertical="center" wrapText="1"/>
    </xf>
    <xf numFmtId="0" fontId="7" fillId="0" borderId="11" xfId="0" applyFont="1" applyFill="1" applyBorder="1" applyAlignment="1" applyProtection="1">
      <alignment horizontal="left" vertical="center" wrapText="1"/>
    </xf>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T207"/>
  <sheetViews>
    <sheetView tabSelected="1" zoomScale="75" zoomScaleNormal="75" zoomScaleSheetLayoutView="50" zoomScalePageLayoutView="75" workbookViewId="0">
      <selection activeCell="S182" sqref="S182"/>
    </sheetView>
  </sheetViews>
  <sheetFormatPr baseColWidth="10" defaultColWidth="36.28515625" defaultRowHeight="12.75" x14ac:dyDescent="0.2"/>
  <cols>
    <col min="1" max="1" width="16.28515625" style="22" customWidth="1"/>
    <col min="2" max="7" width="16.140625" style="23" hidden="1" customWidth="1"/>
    <col min="8" max="8" width="16.140625" style="23" customWidth="1"/>
    <col min="9" max="9" width="22.28515625" style="23" bestFit="1" customWidth="1"/>
    <col min="10" max="10" width="22.28515625" style="23" customWidth="1"/>
    <col min="11" max="12" width="16.140625" style="23" customWidth="1"/>
    <col min="13" max="13" width="25.140625" style="23" customWidth="1"/>
    <col min="14" max="14" width="18.28515625" style="23" customWidth="1"/>
    <col min="15" max="15" width="144.7109375" style="23" customWidth="1"/>
    <col min="16" max="16" width="3.140625" style="23" customWidth="1"/>
    <col min="17" max="17" width="20.85546875" style="23" customWidth="1"/>
    <col min="18" max="18" width="12.28515625" style="23" customWidth="1"/>
    <col min="19" max="19" width="137" style="24" customWidth="1"/>
    <col min="20" max="20" width="0" style="26" hidden="1" customWidth="1"/>
    <col min="21" max="16384" width="36.28515625" style="2"/>
  </cols>
  <sheetData>
    <row r="1" spans="1:20" s="1" customFormat="1" ht="31.5" customHeight="1" x14ac:dyDescent="0.2">
      <c r="A1" s="184" t="s">
        <v>324</v>
      </c>
      <c r="B1" s="185"/>
      <c r="C1" s="185"/>
      <c r="D1" s="185"/>
      <c r="E1" s="185"/>
      <c r="F1" s="185"/>
      <c r="G1" s="185"/>
      <c r="H1" s="185"/>
      <c r="I1" s="185"/>
      <c r="J1" s="185"/>
      <c r="K1" s="185"/>
      <c r="L1" s="185"/>
      <c r="M1" s="185"/>
      <c r="N1" s="185"/>
      <c r="O1" s="186"/>
      <c r="P1" s="78"/>
      <c r="Q1" s="25"/>
    </row>
    <row r="2" spans="1:20" ht="24.75" customHeight="1" x14ac:dyDescent="0.2">
      <c r="A2" s="193" t="s">
        <v>227</v>
      </c>
      <c r="B2" s="194"/>
      <c r="C2" s="194"/>
      <c r="D2" s="194"/>
      <c r="E2" s="194"/>
      <c r="F2" s="194"/>
      <c r="G2" s="194"/>
      <c r="H2" s="194"/>
      <c r="I2" s="194"/>
      <c r="J2" s="195" t="s">
        <v>109</v>
      </c>
      <c r="K2" s="194"/>
      <c r="L2" s="194"/>
      <c r="M2" s="194"/>
      <c r="N2" s="194"/>
      <c r="O2" s="189"/>
      <c r="P2" s="79"/>
      <c r="Q2" s="26"/>
      <c r="R2" s="2"/>
      <c r="S2" s="2"/>
      <c r="T2" s="2"/>
    </row>
    <row r="3" spans="1:20" ht="51" customHeight="1" x14ac:dyDescent="0.2">
      <c r="A3" s="3" t="s">
        <v>107</v>
      </c>
      <c r="B3" s="84" t="s">
        <v>232</v>
      </c>
      <c r="C3" s="85" t="s">
        <v>242</v>
      </c>
      <c r="D3" s="85" t="s">
        <v>259</v>
      </c>
      <c r="E3" s="85" t="s">
        <v>316</v>
      </c>
      <c r="F3" s="85" t="s">
        <v>325</v>
      </c>
      <c r="G3" s="134" t="s">
        <v>326</v>
      </c>
      <c r="H3" s="85" t="s">
        <v>328</v>
      </c>
      <c r="I3" s="187" t="s">
        <v>104</v>
      </c>
      <c r="J3" s="188"/>
      <c r="K3" s="188"/>
      <c r="L3" s="188"/>
      <c r="M3" s="188"/>
      <c r="N3" s="188"/>
      <c r="O3" s="189"/>
      <c r="P3" s="79"/>
      <c r="Q3" s="2"/>
      <c r="R3" s="2"/>
      <c r="S3" s="2"/>
      <c r="T3" s="2"/>
    </row>
    <row r="4" spans="1:20" s="4" customFormat="1" ht="30" customHeight="1" x14ac:dyDescent="0.2">
      <c r="A4" s="190" t="s">
        <v>215</v>
      </c>
      <c r="B4" s="191"/>
      <c r="C4" s="191"/>
      <c r="D4" s="191"/>
      <c r="E4" s="191"/>
      <c r="F4" s="191"/>
      <c r="G4" s="191"/>
      <c r="H4" s="191"/>
      <c r="I4" s="191"/>
      <c r="J4" s="191"/>
      <c r="K4" s="191"/>
      <c r="L4" s="191"/>
      <c r="M4" s="191"/>
      <c r="N4" s="191"/>
      <c r="O4" s="192"/>
      <c r="P4" s="80"/>
      <c r="Q4" s="27"/>
    </row>
    <row r="5" spans="1:20" ht="15.75" customHeight="1" x14ac:dyDescent="0.2">
      <c r="A5" s="5">
        <v>35210100</v>
      </c>
      <c r="B5" s="6"/>
      <c r="C5" s="6"/>
      <c r="D5" s="6"/>
      <c r="E5" s="6">
        <v>15.27</v>
      </c>
      <c r="F5" s="6">
        <f>(E5*102.7)/100</f>
        <v>15.68229</v>
      </c>
      <c r="G5" s="129">
        <f>(E5*102.2)/100</f>
        <v>15.60594</v>
      </c>
      <c r="H5" s="6">
        <f>((G5*102.29)/100)</f>
        <v>15.963316026000003</v>
      </c>
      <c r="I5" s="147" t="s">
        <v>268</v>
      </c>
      <c r="J5" s="147"/>
      <c r="K5" s="147"/>
      <c r="L5" s="147"/>
      <c r="M5" s="147"/>
      <c r="N5" s="147"/>
      <c r="O5" s="148"/>
      <c r="P5" s="97"/>
      <c r="Q5" s="2"/>
      <c r="R5" s="2"/>
      <c r="S5" s="2"/>
      <c r="T5" s="2"/>
    </row>
    <row r="6" spans="1:20" ht="15.75" customHeight="1" x14ac:dyDescent="0.2">
      <c r="A6" s="5"/>
      <c r="B6" s="6"/>
      <c r="C6" s="6"/>
      <c r="D6" s="6"/>
      <c r="E6" s="6"/>
      <c r="F6" s="6"/>
      <c r="G6" s="129"/>
      <c r="H6" s="6"/>
      <c r="I6" s="144" t="s">
        <v>44</v>
      </c>
      <c r="J6" s="144"/>
      <c r="K6" s="125" t="s">
        <v>313</v>
      </c>
      <c r="L6" s="95"/>
      <c r="M6" s="95"/>
      <c r="N6" s="95"/>
      <c r="O6" s="94"/>
      <c r="P6" s="97"/>
      <c r="Q6" s="2"/>
      <c r="R6" s="2"/>
      <c r="S6" s="2"/>
      <c r="T6" s="2"/>
    </row>
    <row r="7" spans="1:20" ht="15.75" customHeight="1" x14ac:dyDescent="0.2">
      <c r="A7" s="5"/>
      <c r="B7" s="6"/>
      <c r="C7" s="6"/>
      <c r="D7" s="6"/>
      <c r="E7" s="6"/>
      <c r="F7" s="6"/>
      <c r="G7" s="129"/>
      <c r="H7" s="6"/>
      <c r="I7" s="95"/>
      <c r="J7" s="95"/>
      <c r="K7" s="125" t="s">
        <v>314</v>
      </c>
      <c r="L7" s="95"/>
      <c r="M7" s="95"/>
      <c r="N7" s="95"/>
      <c r="O7" s="94"/>
      <c r="P7" s="97"/>
      <c r="Q7" s="2"/>
      <c r="R7" s="2"/>
      <c r="S7" s="2"/>
      <c r="T7" s="2"/>
    </row>
    <row r="8" spans="1:20" ht="15.75" customHeight="1" x14ac:dyDescent="0.2">
      <c r="A8" s="5"/>
      <c r="B8" s="6"/>
      <c r="C8" s="6"/>
      <c r="D8" s="6"/>
      <c r="E8" s="6"/>
      <c r="F8" s="6"/>
      <c r="G8" s="129"/>
      <c r="H8" s="6"/>
      <c r="I8" s="95"/>
      <c r="J8" s="95"/>
      <c r="K8" s="125" t="s">
        <v>315</v>
      </c>
      <c r="L8" s="95"/>
      <c r="M8" s="95"/>
      <c r="N8" s="95"/>
      <c r="O8" s="94"/>
      <c r="P8" s="97"/>
      <c r="Q8" s="2"/>
      <c r="R8" s="2"/>
      <c r="S8" s="2"/>
      <c r="T8" s="2"/>
    </row>
    <row r="9" spans="1:20" ht="15.75" customHeight="1" x14ac:dyDescent="0.2">
      <c r="A9" s="5">
        <v>35210110</v>
      </c>
      <c r="B9" s="6">
        <v>14.248702919499998</v>
      </c>
      <c r="C9" s="6">
        <f>ROUND(B9+(B9*2/100),2)</f>
        <v>14.53</v>
      </c>
      <c r="D9" s="6">
        <f>ROUND(C9+(C9*2.9/100),2)</f>
        <v>14.95</v>
      </c>
      <c r="E9" s="6">
        <f>ROUND(D9+(D9*2.15/100),2)</f>
        <v>15.27</v>
      </c>
      <c r="F9" s="6">
        <f t="shared" ref="F9:F55" si="0">(E9*102.7)/100</f>
        <v>15.68229</v>
      </c>
      <c r="G9" s="129">
        <f t="shared" ref="G9:G52" si="1">(E9*102.2)/100</f>
        <v>15.60594</v>
      </c>
      <c r="H9" s="6">
        <f t="shared" ref="H9:H52" si="2">((G9*102.29)/100)</f>
        <v>15.963316026000003</v>
      </c>
      <c r="I9" s="149" t="s">
        <v>269</v>
      </c>
      <c r="J9" s="149"/>
      <c r="K9" s="149"/>
      <c r="L9" s="149"/>
      <c r="M9" s="149"/>
      <c r="N9" s="149"/>
      <c r="O9" s="146"/>
      <c r="P9" s="81"/>
      <c r="Q9" s="2"/>
      <c r="R9" s="2"/>
      <c r="S9" s="2"/>
      <c r="T9" s="2"/>
    </row>
    <row r="10" spans="1:20" ht="15.75" customHeight="1" x14ac:dyDescent="0.2">
      <c r="A10" s="7">
        <v>35210111</v>
      </c>
      <c r="B10" s="6">
        <v>28.532300621659999</v>
      </c>
      <c r="C10" s="6">
        <f t="shared" ref="C10:C52" si="3">ROUND(B10+(B10*2/100),2)</f>
        <v>29.1</v>
      </c>
      <c r="D10" s="6">
        <f t="shared" ref="D10:D52" si="4">ROUND(C10+(C10*2.9/100),2)</f>
        <v>29.94</v>
      </c>
      <c r="E10" s="6">
        <f t="shared" ref="E10:E52" si="5">ROUND(D10+(D10*2.15/100),2)</f>
        <v>30.58</v>
      </c>
      <c r="F10" s="6">
        <f t="shared" si="0"/>
        <v>31.405659999999997</v>
      </c>
      <c r="G10" s="129">
        <f t="shared" si="1"/>
        <v>31.252759999999999</v>
      </c>
      <c r="H10" s="6">
        <f t="shared" si="2"/>
        <v>31.968448204000001</v>
      </c>
      <c r="I10" s="149" t="s">
        <v>270</v>
      </c>
      <c r="J10" s="149"/>
      <c r="K10" s="149"/>
      <c r="L10" s="149"/>
      <c r="M10" s="149"/>
      <c r="N10" s="152"/>
      <c r="O10" s="153"/>
      <c r="P10" s="79"/>
      <c r="Q10" s="2"/>
      <c r="R10" s="2"/>
      <c r="S10" s="2"/>
      <c r="T10" s="2"/>
    </row>
    <row r="11" spans="1:20" ht="15.75" customHeight="1" x14ac:dyDescent="0.2">
      <c r="A11" s="7">
        <v>35210112</v>
      </c>
      <c r="B11" s="6">
        <v>57.064601243319999</v>
      </c>
      <c r="C11" s="6">
        <f t="shared" si="3"/>
        <v>58.21</v>
      </c>
      <c r="D11" s="6">
        <f t="shared" si="4"/>
        <v>59.9</v>
      </c>
      <c r="E11" s="6">
        <f t="shared" si="5"/>
        <v>61.19</v>
      </c>
      <c r="F11" s="6">
        <f t="shared" si="0"/>
        <v>62.842129999999997</v>
      </c>
      <c r="G11" s="129">
        <f t="shared" si="1"/>
        <v>62.536180000000002</v>
      </c>
      <c r="H11" s="6">
        <f t="shared" si="2"/>
        <v>63.968258522000006</v>
      </c>
      <c r="I11" s="149" t="s">
        <v>271</v>
      </c>
      <c r="J11" s="149"/>
      <c r="K11" s="149"/>
      <c r="L11" s="149"/>
      <c r="M11" s="149"/>
      <c r="N11" s="152"/>
      <c r="O11" s="153"/>
      <c r="P11" s="79"/>
      <c r="Q11" s="2"/>
      <c r="R11" s="2"/>
      <c r="S11" s="2"/>
      <c r="T11" s="2"/>
    </row>
    <row r="12" spans="1:20" ht="15.75" customHeight="1" x14ac:dyDescent="0.2">
      <c r="A12" s="7">
        <v>35210113</v>
      </c>
      <c r="B12" s="6">
        <v>85.562007082320008</v>
      </c>
      <c r="C12" s="6">
        <f t="shared" si="3"/>
        <v>87.27</v>
      </c>
      <c r="D12" s="6">
        <f t="shared" si="4"/>
        <v>89.8</v>
      </c>
      <c r="E12" s="6">
        <f t="shared" si="5"/>
        <v>91.73</v>
      </c>
      <c r="F12" s="6">
        <f t="shared" si="0"/>
        <v>94.206710000000001</v>
      </c>
      <c r="G12" s="129">
        <f t="shared" si="1"/>
        <v>93.748060000000009</v>
      </c>
      <c r="H12" s="6">
        <f t="shared" si="2"/>
        <v>95.894890574000016</v>
      </c>
      <c r="I12" s="149" t="s">
        <v>272</v>
      </c>
      <c r="J12" s="149"/>
      <c r="K12" s="149"/>
      <c r="L12" s="149"/>
      <c r="M12" s="149"/>
      <c r="N12" s="152"/>
      <c r="O12" s="153"/>
      <c r="P12" s="79"/>
      <c r="Q12" s="2"/>
      <c r="R12" s="2"/>
      <c r="S12" s="2"/>
      <c r="T12" s="2"/>
    </row>
    <row r="13" spans="1:20" ht="15.75" customHeight="1" x14ac:dyDescent="0.2">
      <c r="A13" s="8">
        <v>35210114</v>
      </c>
      <c r="B13" s="6">
        <v>128.35464221769999</v>
      </c>
      <c r="C13" s="6">
        <f t="shared" si="3"/>
        <v>130.91999999999999</v>
      </c>
      <c r="D13" s="6">
        <f t="shared" si="4"/>
        <v>134.72</v>
      </c>
      <c r="E13" s="6">
        <f t="shared" si="5"/>
        <v>137.62</v>
      </c>
      <c r="F13" s="6">
        <f t="shared" si="0"/>
        <v>141.33574000000002</v>
      </c>
      <c r="G13" s="129">
        <f t="shared" si="1"/>
        <v>140.64764000000002</v>
      </c>
      <c r="H13" s="6">
        <f t="shared" si="2"/>
        <v>143.86847095600004</v>
      </c>
      <c r="I13" s="149" t="s">
        <v>273</v>
      </c>
      <c r="J13" s="149"/>
      <c r="K13" s="149"/>
      <c r="L13" s="149"/>
      <c r="M13" s="149"/>
      <c r="N13" s="152"/>
      <c r="O13" s="153"/>
      <c r="P13" s="79"/>
      <c r="Q13" s="2"/>
      <c r="R13" s="2"/>
      <c r="S13" s="2"/>
      <c r="T13" s="2"/>
    </row>
    <row r="14" spans="1:20" ht="15.75" customHeight="1" x14ac:dyDescent="0.2">
      <c r="A14" s="8">
        <v>35210115</v>
      </c>
      <c r="B14" s="6">
        <v>171.10075097619998</v>
      </c>
      <c r="C14" s="6">
        <f t="shared" si="3"/>
        <v>174.52</v>
      </c>
      <c r="D14" s="6">
        <f t="shared" si="4"/>
        <v>179.58</v>
      </c>
      <c r="E14" s="6">
        <f t="shared" si="5"/>
        <v>183.44</v>
      </c>
      <c r="F14" s="6">
        <f t="shared" si="0"/>
        <v>188.39287999999999</v>
      </c>
      <c r="G14" s="129">
        <f t="shared" si="1"/>
        <v>187.47567999999998</v>
      </c>
      <c r="H14" s="6">
        <f t="shared" si="2"/>
        <v>191.76887307199999</v>
      </c>
      <c r="I14" s="149" t="s">
        <v>274</v>
      </c>
      <c r="J14" s="149"/>
      <c r="K14" s="149"/>
      <c r="L14" s="149"/>
      <c r="M14" s="149"/>
      <c r="N14" s="152"/>
      <c r="O14" s="153"/>
      <c r="P14" s="79"/>
      <c r="Q14" s="2"/>
      <c r="R14" s="2"/>
      <c r="S14" s="2"/>
      <c r="T14" s="2"/>
    </row>
    <row r="15" spans="1:20" ht="15.75" customHeight="1" x14ac:dyDescent="0.2">
      <c r="A15" s="8">
        <v>35210116</v>
      </c>
      <c r="B15" s="6">
        <v>256.61623168163999</v>
      </c>
      <c r="C15" s="6">
        <f t="shared" si="3"/>
        <v>261.75</v>
      </c>
      <c r="D15" s="6">
        <f t="shared" si="4"/>
        <v>269.33999999999997</v>
      </c>
      <c r="E15" s="6">
        <f t="shared" si="5"/>
        <v>275.13</v>
      </c>
      <c r="F15" s="6">
        <f t="shared" si="0"/>
        <v>282.55851000000001</v>
      </c>
      <c r="G15" s="129">
        <f t="shared" si="1"/>
        <v>281.18286000000001</v>
      </c>
      <c r="H15" s="6">
        <f t="shared" si="2"/>
        <v>287.62194749400004</v>
      </c>
      <c r="I15" s="149" t="s">
        <v>275</v>
      </c>
      <c r="J15" s="149"/>
      <c r="K15" s="149"/>
      <c r="L15" s="149"/>
      <c r="M15" s="149"/>
      <c r="N15" s="152"/>
      <c r="O15" s="153"/>
      <c r="P15" s="79"/>
      <c r="Q15" s="2"/>
      <c r="R15" s="2"/>
      <c r="S15" s="2"/>
      <c r="T15" s="2"/>
    </row>
    <row r="16" spans="1:20" ht="15.75" customHeight="1" x14ac:dyDescent="0.2">
      <c r="A16" s="8">
        <v>35210130</v>
      </c>
      <c r="B16" s="6"/>
      <c r="C16" s="6"/>
      <c r="D16" s="6"/>
      <c r="E16" s="6">
        <v>15.27</v>
      </c>
      <c r="F16" s="6">
        <f t="shared" si="0"/>
        <v>15.68229</v>
      </c>
      <c r="G16" s="129">
        <f t="shared" si="1"/>
        <v>15.60594</v>
      </c>
      <c r="H16" s="6">
        <f t="shared" si="2"/>
        <v>15.963316026000003</v>
      </c>
      <c r="I16" s="149" t="s">
        <v>276</v>
      </c>
      <c r="J16" s="145"/>
      <c r="K16" s="145"/>
      <c r="L16" s="145"/>
      <c r="M16" s="145"/>
      <c r="N16" s="145"/>
      <c r="O16" s="146"/>
      <c r="P16" s="99"/>
      <c r="Q16" s="2"/>
      <c r="R16" s="2"/>
      <c r="S16" s="2"/>
      <c r="T16" s="2"/>
    </row>
    <row r="17" spans="1:20" ht="15.75" customHeight="1" x14ac:dyDescent="0.2">
      <c r="A17" s="8">
        <v>35210131</v>
      </c>
      <c r="B17" s="6"/>
      <c r="C17" s="6"/>
      <c r="D17" s="6"/>
      <c r="E17" s="6">
        <v>30.58</v>
      </c>
      <c r="F17" s="6">
        <f t="shared" si="0"/>
        <v>31.405659999999997</v>
      </c>
      <c r="G17" s="129">
        <f t="shared" si="1"/>
        <v>31.252759999999999</v>
      </c>
      <c r="H17" s="6">
        <f t="shared" si="2"/>
        <v>31.968448204000001</v>
      </c>
      <c r="I17" s="149" t="s">
        <v>277</v>
      </c>
      <c r="J17" s="145"/>
      <c r="K17" s="145"/>
      <c r="L17" s="145"/>
      <c r="M17" s="145"/>
      <c r="N17" s="145"/>
      <c r="O17" s="146"/>
      <c r="P17" s="99"/>
      <c r="Q17" s="2"/>
      <c r="R17" s="2"/>
      <c r="S17" s="2"/>
      <c r="T17" s="2"/>
    </row>
    <row r="18" spans="1:20" ht="15.75" customHeight="1" x14ac:dyDescent="0.2">
      <c r="A18" s="8">
        <v>35210132</v>
      </c>
      <c r="B18" s="6"/>
      <c r="C18" s="6"/>
      <c r="D18" s="6"/>
      <c r="E18" s="6">
        <v>61.19</v>
      </c>
      <c r="F18" s="6">
        <f t="shared" si="0"/>
        <v>62.842129999999997</v>
      </c>
      <c r="G18" s="129">
        <f t="shared" si="1"/>
        <v>62.536180000000002</v>
      </c>
      <c r="H18" s="6">
        <f t="shared" si="2"/>
        <v>63.968258522000006</v>
      </c>
      <c r="I18" s="149" t="s">
        <v>278</v>
      </c>
      <c r="J18" s="145"/>
      <c r="K18" s="145"/>
      <c r="L18" s="145"/>
      <c r="M18" s="145"/>
      <c r="N18" s="145"/>
      <c r="O18" s="146"/>
      <c r="P18" s="99"/>
      <c r="Q18" s="2"/>
      <c r="R18" s="2"/>
      <c r="S18" s="2"/>
      <c r="T18" s="2"/>
    </row>
    <row r="19" spans="1:20" ht="15.75" customHeight="1" x14ac:dyDescent="0.2">
      <c r="A19" s="8">
        <v>35210133</v>
      </c>
      <c r="B19" s="6"/>
      <c r="C19" s="6"/>
      <c r="D19" s="6"/>
      <c r="E19" s="6">
        <v>91.73</v>
      </c>
      <c r="F19" s="6">
        <f t="shared" si="0"/>
        <v>94.206710000000001</v>
      </c>
      <c r="G19" s="129">
        <f t="shared" si="1"/>
        <v>93.748060000000009</v>
      </c>
      <c r="H19" s="6">
        <f t="shared" si="2"/>
        <v>95.894890574000016</v>
      </c>
      <c r="I19" s="149" t="s">
        <v>279</v>
      </c>
      <c r="J19" s="145"/>
      <c r="K19" s="145"/>
      <c r="L19" s="145"/>
      <c r="M19" s="145"/>
      <c r="N19" s="145"/>
      <c r="O19" s="146"/>
      <c r="P19" s="99"/>
      <c r="Q19" s="2"/>
      <c r="R19" s="2"/>
      <c r="S19" s="2"/>
      <c r="T19" s="2"/>
    </row>
    <row r="20" spans="1:20" ht="15.75" customHeight="1" x14ac:dyDescent="0.2">
      <c r="A20" s="8">
        <v>35210134</v>
      </c>
      <c r="B20" s="6"/>
      <c r="C20" s="6"/>
      <c r="D20" s="6"/>
      <c r="E20" s="6">
        <v>137.62</v>
      </c>
      <c r="F20" s="6">
        <f t="shared" si="0"/>
        <v>141.33574000000002</v>
      </c>
      <c r="G20" s="129">
        <f t="shared" si="1"/>
        <v>140.64764000000002</v>
      </c>
      <c r="H20" s="6">
        <f t="shared" si="2"/>
        <v>143.86847095600004</v>
      </c>
      <c r="I20" s="149" t="s">
        <v>280</v>
      </c>
      <c r="J20" s="145"/>
      <c r="K20" s="145"/>
      <c r="L20" s="145"/>
      <c r="M20" s="145"/>
      <c r="N20" s="145"/>
      <c r="O20" s="146"/>
      <c r="P20" s="99"/>
      <c r="Q20" s="2"/>
      <c r="R20" s="2"/>
      <c r="S20" s="2"/>
      <c r="T20" s="2"/>
    </row>
    <row r="21" spans="1:20" ht="15.75" customHeight="1" x14ac:dyDescent="0.2">
      <c r="A21" s="8">
        <v>35210135</v>
      </c>
      <c r="B21" s="6"/>
      <c r="C21" s="6"/>
      <c r="D21" s="6"/>
      <c r="E21" s="6">
        <v>183.44</v>
      </c>
      <c r="F21" s="6">
        <f t="shared" si="0"/>
        <v>188.39287999999999</v>
      </c>
      <c r="G21" s="129">
        <f t="shared" si="1"/>
        <v>187.47567999999998</v>
      </c>
      <c r="H21" s="6">
        <f t="shared" si="2"/>
        <v>191.76887307199999</v>
      </c>
      <c r="I21" s="149" t="s">
        <v>281</v>
      </c>
      <c r="J21" s="145"/>
      <c r="K21" s="145"/>
      <c r="L21" s="145"/>
      <c r="M21" s="145"/>
      <c r="N21" s="145"/>
      <c r="O21" s="146"/>
      <c r="P21" s="99"/>
      <c r="Q21" s="2"/>
      <c r="R21" s="2"/>
      <c r="S21" s="2"/>
      <c r="T21" s="2"/>
    </row>
    <row r="22" spans="1:20" ht="15.75" customHeight="1" x14ac:dyDescent="0.2">
      <c r="A22" s="8">
        <v>35210136</v>
      </c>
      <c r="B22" s="6"/>
      <c r="C22" s="6"/>
      <c r="D22" s="6"/>
      <c r="E22" s="6">
        <v>275.13</v>
      </c>
      <c r="F22" s="6">
        <f t="shared" si="0"/>
        <v>282.55851000000001</v>
      </c>
      <c r="G22" s="129">
        <f t="shared" si="1"/>
        <v>281.18286000000001</v>
      </c>
      <c r="H22" s="6">
        <f t="shared" si="2"/>
        <v>287.62194749400004</v>
      </c>
      <c r="I22" s="149" t="s">
        <v>282</v>
      </c>
      <c r="J22" s="145"/>
      <c r="K22" s="145"/>
      <c r="L22" s="145"/>
      <c r="M22" s="145"/>
      <c r="N22" s="145"/>
      <c r="O22" s="146"/>
      <c r="P22" s="99"/>
      <c r="Q22" s="2"/>
      <c r="R22" s="2"/>
      <c r="S22" s="2"/>
      <c r="T22" s="2"/>
    </row>
    <row r="23" spans="1:20" ht="15.75" customHeight="1" x14ac:dyDescent="0.2">
      <c r="A23" s="7">
        <v>35210143</v>
      </c>
      <c r="B23" s="6">
        <v>24.426347862</v>
      </c>
      <c r="C23" s="6">
        <f t="shared" si="3"/>
        <v>24.91</v>
      </c>
      <c r="D23" s="6">
        <f t="shared" si="4"/>
        <v>25.63</v>
      </c>
      <c r="E23" s="6">
        <f t="shared" si="5"/>
        <v>26.18</v>
      </c>
      <c r="F23" s="6">
        <f t="shared" si="0"/>
        <v>26.886860000000002</v>
      </c>
      <c r="G23" s="129">
        <f t="shared" si="1"/>
        <v>26.755960000000002</v>
      </c>
      <c r="H23" s="6">
        <f t="shared" si="2"/>
        <v>27.368671484</v>
      </c>
      <c r="I23" s="149" t="s">
        <v>3</v>
      </c>
      <c r="J23" s="149"/>
      <c r="K23" s="149"/>
      <c r="L23" s="149"/>
      <c r="M23" s="149"/>
      <c r="N23" s="152"/>
      <c r="O23" s="153"/>
      <c r="P23" s="79"/>
      <c r="Q23" s="2"/>
      <c r="R23" s="2"/>
      <c r="S23" s="2"/>
      <c r="T23" s="2"/>
    </row>
    <row r="24" spans="1:20" ht="15.75" customHeight="1" x14ac:dyDescent="0.2">
      <c r="A24" s="7">
        <v>35210144</v>
      </c>
      <c r="B24" s="6">
        <v>36.651153387219999</v>
      </c>
      <c r="C24" s="6">
        <f t="shared" si="3"/>
        <v>37.380000000000003</v>
      </c>
      <c r="D24" s="6">
        <f t="shared" si="4"/>
        <v>38.46</v>
      </c>
      <c r="E24" s="6">
        <f t="shared" si="5"/>
        <v>39.29</v>
      </c>
      <c r="F24" s="6">
        <f t="shared" si="0"/>
        <v>40.350830000000002</v>
      </c>
      <c r="G24" s="129">
        <f t="shared" si="1"/>
        <v>40.154380000000003</v>
      </c>
      <c r="H24" s="6">
        <f t="shared" si="2"/>
        <v>41.073915302000003</v>
      </c>
      <c r="I24" s="149" t="s">
        <v>4</v>
      </c>
      <c r="J24" s="149"/>
      <c r="K24" s="149"/>
      <c r="L24" s="149"/>
      <c r="M24" s="149"/>
      <c r="N24" s="152"/>
      <c r="O24" s="153"/>
      <c r="P24" s="79"/>
      <c r="Q24" s="2"/>
      <c r="R24" s="2"/>
      <c r="S24" s="2"/>
      <c r="T24" s="2"/>
    </row>
    <row r="25" spans="1:20" ht="15.75" customHeight="1" x14ac:dyDescent="0.2">
      <c r="A25" s="7">
        <v>35210145</v>
      </c>
      <c r="B25" s="6">
        <v>48.887590506659997</v>
      </c>
      <c r="C25" s="6">
        <f t="shared" si="3"/>
        <v>49.87</v>
      </c>
      <c r="D25" s="6">
        <f t="shared" si="4"/>
        <v>51.32</v>
      </c>
      <c r="E25" s="6">
        <f t="shared" si="5"/>
        <v>52.42</v>
      </c>
      <c r="F25" s="6">
        <f t="shared" si="0"/>
        <v>53.835340000000002</v>
      </c>
      <c r="G25" s="129">
        <f t="shared" si="1"/>
        <v>53.573240000000006</v>
      </c>
      <c r="H25" s="6">
        <f t="shared" si="2"/>
        <v>54.800067196000008</v>
      </c>
      <c r="I25" s="149" t="s">
        <v>264</v>
      </c>
      <c r="J25" s="149"/>
      <c r="K25" s="149"/>
      <c r="L25" s="149"/>
      <c r="M25" s="149"/>
      <c r="N25" s="152"/>
      <c r="O25" s="153"/>
      <c r="P25" s="79"/>
      <c r="Q25" s="2"/>
      <c r="R25" s="2"/>
      <c r="S25" s="2"/>
      <c r="T25" s="2"/>
    </row>
    <row r="26" spans="1:20" ht="15.75" customHeight="1" x14ac:dyDescent="0.2">
      <c r="A26" s="7">
        <v>35210153</v>
      </c>
      <c r="B26" s="6">
        <v>12.224805525219999</v>
      </c>
      <c r="C26" s="6">
        <f t="shared" si="3"/>
        <v>12.47</v>
      </c>
      <c r="D26" s="6">
        <f t="shared" si="4"/>
        <v>12.83</v>
      </c>
      <c r="E26" s="6">
        <f t="shared" si="5"/>
        <v>13.11</v>
      </c>
      <c r="F26" s="6">
        <f t="shared" si="0"/>
        <v>13.46397</v>
      </c>
      <c r="G26" s="129">
        <f t="shared" si="1"/>
        <v>13.398419999999998</v>
      </c>
      <c r="H26" s="6">
        <f t="shared" si="2"/>
        <v>13.705243818</v>
      </c>
      <c r="I26" s="149" t="s">
        <v>5</v>
      </c>
      <c r="J26" s="149"/>
      <c r="K26" s="149"/>
      <c r="L26" s="149"/>
      <c r="M26" s="149"/>
      <c r="N26" s="152"/>
      <c r="O26" s="153"/>
      <c r="P26" s="79"/>
      <c r="Q26" s="2"/>
      <c r="R26" s="2"/>
      <c r="S26" s="2"/>
      <c r="T26" s="2"/>
    </row>
    <row r="27" spans="1:20" ht="15.75" customHeight="1" x14ac:dyDescent="0.2">
      <c r="A27" s="7">
        <v>35210154</v>
      </c>
      <c r="B27" s="6">
        <v>18.35465567916</v>
      </c>
      <c r="C27" s="6">
        <f t="shared" si="3"/>
        <v>18.72</v>
      </c>
      <c r="D27" s="6">
        <f t="shared" si="4"/>
        <v>19.260000000000002</v>
      </c>
      <c r="E27" s="6">
        <f t="shared" si="5"/>
        <v>19.670000000000002</v>
      </c>
      <c r="F27" s="6">
        <f t="shared" si="0"/>
        <v>20.201090000000001</v>
      </c>
      <c r="G27" s="129">
        <f t="shared" si="1"/>
        <v>20.102740000000004</v>
      </c>
      <c r="H27" s="6">
        <f t="shared" si="2"/>
        <v>20.563092746000006</v>
      </c>
      <c r="I27" s="149" t="s">
        <v>6</v>
      </c>
      <c r="J27" s="149"/>
      <c r="K27" s="149"/>
      <c r="L27" s="149"/>
      <c r="M27" s="149"/>
      <c r="N27" s="152"/>
      <c r="O27" s="153"/>
      <c r="P27" s="79"/>
      <c r="Q27" s="2"/>
      <c r="R27" s="2"/>
      <c r="S27" s="2"/>
      <c r="T27" s="2"/>
    </row>
    <row r="28" spans="1:20" ht="15.75" customHeight="1" x14ac:dyDescent="0.2">
      <c r="A28" s="7">
        <v>35210155</v>
      </c>
      <c r="B28" s="6">
        <v>24.426347862</v>
      </c>
      <c r="C28" s="6">
        <f t="shared" si="3"/>
        <v>24.91</v>
      </c>
      <c r="D28" s="6">
        <f t="shared" si="4"/>
        <v>25.63</v>
      </c>
      <c r="E28" s="6">
        <f t="shared" si="5"/>
        <v>26.18</v>
      </c>
      <c r="F28" s="6">
        <f t="shared" si="0"/>
        <v>26.886860000000002</v>
      </c>
      <c r="G28" s="129">
        <f t="shared" si="1"/>
        <v>26.755960000000002</v>
      </c>
      <c r="H28" s="6">
        <f t="shared" si="2"/>
        <v>27.368671484</v>
      </c>
      <c r="I28" s="149" t="s">
        <v>265</v>
      </c>
      <c r="J28" s="149"/>
      <c r="K28" s="149"/>
      <c r="L28" s="149"/>
      <c r="M28" s="149"/>
      <c r="N28" s="152"/>
      <c r="O28" s="153"/>
      <c r="P28" s="79"/>
      <c r="Q28" s="2"/>
      <c r="R28" s="2"/>
      <c r="S28" s="2"/>
      <c r="T28" s="2"/>
    </row>
    <row r="29" spans="1:20" ht="15.75" customHeight="1" x14ac:dyDescent="0.2">
      <c r="A29" s="7">
        <v>35210160</v>
      </c>
      <c r="B29" s="6">
        <v>14.248702919499998</v>
      </c>
      <c r="C29" s="6">
        <f t="shared" si="3"/>
        <v>14.53</v>
      </c>
      <c r="D29" s="6">
        <f t="shared" si="4"/>
        <v>14.95</v>
      </c>
      <c r="E29" s="6">
        <f t="shared" si="5"/>
        <v>15.27</v>
      </c>
      <c r="F29" s="6">
        <f t="shared" si="0"/>
        <v>15.68229</v>
      </c>
      <c r="G29" s="129">
        <f t="shared" si="1"/>
        <v>15.60594</v>
      </c>
      <c r="H29" s="6">
        <f t="shared" si="2"/>
        <v>15.963316026000003</v>
      </c>
      <c r="I29" s="149" t="s">
        <v>65</v>
      </c>
      <c r="J29" s="149"/>
      <c r="K29" s="149"/>
      <c r="L29" s="149"/>
      <c r="M29" s="149"/>
      <c r="N29" s="152"/>
      <c r="O29" s="153"/>
      <c r="P29" s="79"/>
      <c r="Q29" s="2"/>
      <c r="R29" s="2"/>
      <c r="S29" s="2"/>
      <c r="T29" s="2"/>
    </row>
    <row r="30" spans="1:20" ht="15.75" customHeight="1" x14ac:dyDescent="0.2">
      <c r="A30" s="7">
        <v>35210161</v>
      </c>
      <c r="B30" s="6">
        <v>28.532300621659999</v>
      </c>
      <c r="C30" s="6">
        <f t="shared" si="3"/>
        <v>29.1</v>
      </c>
      <c r="D30" s="6">
        <f t="shared" si="4"/>
        <v>29.94</v>
      </c>
      <c r="E30" s="6">
        <f t="shared" si="5"/>
        <v>30.58</v>
      </c>
      <c r="F30" s="6">
        <f t="shared" si="0"/>
        <v>31.405659999999997</v>
      </c>
      <c r="G30" s="129">
        <f t="shared" si="1"/>
        <v>31.252759999999999</v>
      </c>
      <c r="H30" s="6">
        <f t="shared" si="2"/>
        <v>31.968448204000001</v>
      </c>
      <c r="I30" s="149" t="s">
        <v>66</v>
      </c>
      <c r="J30" s="149"/>
      <c r="K30" s="149"/>
      <c r="L30" s="149"/>
      <c r="M30" s="149"/>
      <c r="N30" s="149"/>
      <c r="O30" s="153"/>
      <c r="P30" s="79"/>
      <c r="Q30" s="2"/>
      <c r="R30" s="2"/>
      <c r="S30" s="2"/>
      <c r="T30" s="2"/>
    </row>
    <row r="31" spans="1:20" ht="15.75" customHeight="1" x14ac:dyDescent="0.2">
      <c r="A31" s="7">
        <v>35210162</v>
      </c>
      <c r="B31" s="6">
        <v>57.064601243319999</v>
      </c>
      <c r="C31" s="6">
        <f t="shared" si="3"/>
        <v>58.21</v>
      </c>
      <c r="D31" s="6">
        <f t="shared" si="4"/>
        <v>59.9</v>
      </c>
      <c r="E31" s="6">
        <f t="shared" si="5"/>
        <v>61.19</v>
      </c>
      <c r="F31" s="6">
        <f t="shared" si="0"/>
        <v>62.842129999999997</v>
      </c>
      <c r="G31" s="129">
        <f t="shared" si="1"/>
        <v>62.536180000000002</v>
      </c>
      <c r="H31" s="6">
        <f t="shared" si="2"/>
        <v>63.968258522000006</v>
      </c>
      <c r="I31" s="149" t="s">
        <v>67</v>
      </c>
      <c r="J31" s="149"/>
      <c r="K31" s="149"/>
      <c r="L31" s="149"/>
      <c r="M31" s="149"/>
      <c r="N31" s="149"/>
      <c r="O31" s="153"/>
      <c r="P31" s="79"/>
      <c r="Q31" s="2"/>
      <c r="R31" s="2"/>
      <c r="S31" s="2"/>
      <c r="T31" s="2"/>
    </row>
    <row r="32" spans="1:20" ht="15.75" customHeight="1" x14ac:dyDescent="0.2">
      <c r="A32" s="7">
        <v>35210163</v>
      </c>
      <c r="B32" s="6">
        <v>85.562007082320008</v>
      </c>
      <c r="C32" s="6">
        <f t="shared" si="3"/>
        <v>87.27</v>
      </c>
      <c r="D32" s="6">
        <f t="shared" si="4"/>
        <v>89.8</v>
      </c>
      <c r="E32" s="6">
        <f t="shared" si="5"/>
        <v>91.73</v>
      </c>
      <c r="F32" s="6">
        <f t="shared" si="0"/>
        <v>94.206710000000001</v>
      </c>
      <c r="G32" s="129">
        <f t="shared" si="1"/>
        <v>93.748060000000009</v>
      </c>
      <c r="H32" s="6">
        <f t="shared" si="2"/>
        <v>95.894890574000016</v>
      </c>
      <c r="I32" s="149" t="s">
        <v>68</v>
      </c>
      <c r="J32" s="149"/>
      <c r="K32" s="149"/>
      <c r="L32" s="149"/>
      <c r="M32" s="149"/>
      <c r="N32" s="149"/>
      <c r="O32" s="153"/>
      <c r="P32" s="79"/>
      <c r="Q32" s="2"/>
      <c r="R32" s="2"/>
      <c r="S32" s="2"/>
      <c r="T32" s="2"/>
    </row>
    <row r="33" spans="1:20" ht="15.75" customHeight="1" x14ac:dyDescent="0.2">
      <c r="A33" s="7">
        <v>35210164</v>
      </c>
      <c r="B33" s="6">
        <v>128.35464221769999</v>
      </c>
      <c r="C33" s="6">
        <f t="shared" si="3"/>
        <v>130.91999999999999</v>
      </c>
      <c r="D33" s="6">
        <f t="shared" si="4"/>
        <v>134.72</v>
      </c>
      <c r="E33" s="6">
        <f t="shared" si="5"/>
        <v>137.62</v>
      </c>
      <c r="F33" s="6">
        <f t="shared" si="0"/>
        <v>141.33574000000002</v>
      </c>
      <c r="G33" s="129">
        <f t="shared" si="1"/>
        <v>140.64764000000002</v>
      </c>
      <c r="H33" s="6">
        <f t="shared" si="2"/>
        <v>143.86847095600004</v>
      </c>
      <c r="I33" s="149" t="s">
        <v>69</v>
      </c>
      <c r="J33" s="149"/>
      <c r="K33" s="149"/>
      <c r="L33" s="149"/>
      <c r="M33" s="149"/>
      <c r="N33" s="149"/>
      <c r="O33" s="153"/>
      <c r="P33" s="79"/>
      <c r="Q33" s="2"/>
      <c r="R33" s="2"/>
      <c r="S33" s="2"/>
      <c r="T33" s="2"/>
    </row>
    <row r="34" spans="1:20" ht="15.75" customHeight="1" x14ac:dyDescent="0.2">
      <c r="A34" s="7">
        <v>35210165</v>
      </c>
      <c r="B34" s="6">
        <v>171.10075097619998</v>
      </c>
      <c r="C34" s="6">
        <f t="shared" si="3"/>
        <v>174.52</v>
      </c>
      <c r="D34" s="6">
        <f t="shared" si="4"/>
        <v>179.58</v>
      </c>
      <c r="E34" s="6">
        <f t="shared" si="5"/>
        <v>183.44</v>
      </c>
      <c r="F34" s="6">
        <f t="shared" si="0"/>
        <v>188.39287999999999</v>
      </c>
      <c r="G34" s="129">
        <f t="shared" si="1"/>
        <v>187.47567999999998</v>
      </c>
      <c r="H34" s="6">
        <f t="shared" si="2"/>
        <v>191.76887307199999</v>
      </c>
      <c r="I34" s="149" t="s">
        <v>70</v>
      </c>
      <c r="J34" s="149"/>
      <c r="K34" s="149"/>
      <c r="L34" s="149"/>
      <c r="M34" s="149"/>
      <c r="N34" s="149"/>
      <c r="O34" s="153"/>
      <c r="P34" s="79"/>
      <c r="Q34" s="2"/>
      <c r="R34" s="2"/>
      <c r="S34" s="2"/>
      <c r="T34" s="2"/>
    </row>
    <row r="35" spans="1:20" ht="15.75" customHeight="1" x14ac:dyDescent="0.2">
      <c r="A35" s="7">
        <v>35210166</v>
      </c>
      <c r="B35" s="6">
        <v>256.61623168163999</v>
      </c>
      <c r="C35" s="6">
        <f t="shared" si="3"/>
        <v>261.75</v>
      </c>
      <c r="D35" s="6">
        <f t="shared" si="4"/>
        <v>269.33999999999997</v>
      </c>
      <c r="E35" s="6">
        <f t="shared" si="5"/>
        <v>275.13</v>
      </c>
      <c r="F35" s="6">
        <f t="shared" si="0"/>
        <v>282.55851000000001</v>
      </c>
      <c r="G35" s="129">
        <f t="shared" si="1"/>
        <v>281.18286000000001</v>
      </c>
      <c r="H35" s="6">
        <f t="shared" si="2"/>
        <v>287.62194749400004</v>
      </c>
      <c r="I35" s="149" t="s">
        <v>71</v>
      </c>
      <c r="J35" s="149"/>
      <c r="K35" s="149"/>
      <c r="L35" s="149"/>
      <c r="M35" s="149"/>
      <c r="N35" s="149"/>
      <c r="O35" s="153"/>
      <c r="P35" s="79"/>
      <c r="Q35" s="2"/>
      <c r="R35" s="2"/>
      <c r="S35" s="2"/>
      <c r="T35" s="2"/>
    </row>
    <row r="36" spans="1:20" ht="15.75" customHeight="1" x14ac:dyDescent="0.2">
      <c r="A36" s="8">
        <v>35210170</v>
      </c>
      <c r="B36" s="6">
        <v>8.781853636100001</v>
      </c>
      <c r="C36" s="6">
        <f t="shared" si="3"/>
        <v>8.9600000000000009</v>
      </c>
      <c r="D36" s="6">
        <f t="shared" si="4"/>
        <v>9.2200000000000006</v>
      </c>
      <c r="E36" s="6">
        <f t="shared" si="5"/>
        <v>9.42</v>
      </c>
      <c r="F36" s="6">
        <f t="shared" si="0"/>
        <v>9.6743399999999991</v>
      </c>
      <c r="G36" s="129">
        <f t="shared" si="1"/>
        <v>9.6272400000000005</v>
      </c>
      <c r="H36" s="6">
        <f t="shared" si="2"/>
        <v>9.8477037960000011</v>
      </c>
      <c r="I36" s="149" t="s">
        <v>43</v>
      </c>
      <c r="J36" s="149"/>
      <c r="K36" s="149"/>
      <c r="L36" s="149"/>
      <c r="M36" s="149"/>
      <c r="N36" s="149"/>
      <c r="O36" s="153"/>
      <c r="P36" s="79"/>
      <c r="Q36" s="2"/>
      <c r="R36" s="2"/>
      <c r="S36" s="2"/>
      <c r="T36" s="2"/>
    </row>
    <row r="37" spans="1:20" ht="15.75" customHeight="1" x14ac:dyDescent="0.2">
      <c r="A37" s="7"/>
      <c r="B37" s="6"/>
      <c r="C37" s="6"/>
      <c r="D37" s="6"/>
      <c r="E37" s="6"/>
      <c r="F37" s="6"/>
      <c r="G37" s="129"/>
      <c r="H37" s="6"/>
      <c r="I37" s="144" t="s">
        <v>44</v>
      </c>
      <c r="J37" s="144"/>
      <c r="K37" s="179" t="s">
        <v>45</v>
      </c>
      <c r="L37" s="179"/>
      <c r="M37" s="179"/>
      <c r="N37" s="180"/>
      <c r="O37" s="153"/>
      <c r="P37" s="79"/>
      <c r="Q37" s="2"/>
      <c r="R37" s="2"/>
      <c r="S37" s="2"/>
      <c r="T37" s="2"/>
    </row>
    <row r="38" spans="1:20" ht="15.75" customHeight="1" x14ac:dyDescent="0.2">
      <c r="A38" s="7"/>
      <c r="B38" s="6"/>
      <c r="C38" s="6"/>
      <c r="D38" s="6"/>
      <c r="E38" s="6"/>
      <c r="F38" s="6"/>
      <c r="G38" s="129"/>
      <c r="H38" s="6"/>
      <c r="I38" s="183"/>
      <c r="J38" s="183"/>
      <c r="K38" s="179" t="s">
        <v>46</v>
      </c>
      <c r="L38" s="179"/>
      <c r="M38" s="179"/>
      <c r="N38" s="180"/>
      <c r="O38" s="153"/>
      <c r="P38" s="79"/>
      <c r="Q38" s="2"/>
      <c r="R38" s="2"/>
      <c r="S38" s="2"/>
      <c r="T38" s="2"/>
    </row>
    <row r="39" spans="1:20" ht="15.75" customHeight="1" x14ac:dyDescent="0.2">
      <c r="A39" s="8">
        <v>35210171</v>
      </c>
      <c r="B39" s="6">
        <v>24.437979456219999</v>
      </c>
      <c r="C39" s="6">
        <f t="shared" si="3"/>
        <v>24.93</v>
      </c>
      <c r="D39" s="6">
        <f t="shared" si="4"/>
        <v>25.65</v>
      </c>
      <c r="E39" s="6">
        <f t="shared" si="5"/>
        <v>26.2</v>
      </c>
      <c r="F39" s="6">
        <f t="shared" si="0"/>
        <v>26.907399999999999</v>
      </c>
      <c r="G39" s="129">
        <f t="shared" si="1"/>
        <v>26.776399999999999</v>
      </c>
      <c r="H39" s="6">
        <f t="shared" si="2"/>
        <v>27.389579560000001</v>
      </c>
      <c r="I39" s="144" t="s">
        <v>47</v>
      </c>
      <c r="J39" s="144"/>
      <c r="K39" s="144"/>
      <c r="L39" s="144"/>
      <c r="M39" s="144"/>
      <c r="N39" s="151"/>
      <c r="O39" s="153"/>
      <c r="P39" s="79"/>
      <c r="Q39" s="2"/>
      <c r="R39" s="2"/>
      <c r="S39" s="2"/>
      <c r="T39" s="2"/>
    </row>
    <row r="40" spans="1:20" ht="15.75" customHeight="1" x14ac:dyDescent="0.2">
      <c r="A40" s="7"/>
      <c r="B40" s="6"/>
      <c r="C40" s="6"/>
      <c r="D40" s="6"/>
      <c r="E40" s="6"/>
      <c r="F40" s="6"/>
      <c r="G40" s="129"/>
      <c r="H40" s="6"/>
      <c r="I40" s="144" t="s">
        <v>44</v>
      </c>
      <c r="J40" s="144"/>
      <c r="K40" s="179" t="s">
        <v>48</v>
      </c>
      <c r="L40" s="179"/>
      <c r="M40" s="179"/>
      <c r="N40" s="180"/>
      <c r="O40" s="153"/>
      <c r="P40" s="79"/>
      <c r="Q40" s="2"/>
      <c r="R40" s="2"/>
      <c r="S40" s="2"/>
      <c r="T40" s="2"/>
    </row>
    <row r="41" spans="1:20" ht="15.75" customHeight="1" x14ac:dyDescent="0.2">
      <c r="A41" s="7"/>
      <c r="B41" s="6"/>
      <c r="C41" s="6"/>
      <c r="D41" s="6"/>
      <c r="E41" s="6"/>
      <c r="F41" s="6"/>
      <c r="G41" s="129"/>
      <c r="H41" s="6"/>
      <c r="I41" s="183"/>
      <c r="J41" s="183"/>
      <c r="K41" s="179" t="s">
        <v>49</v>
      </c>
      <c r="L41" s="179"/>
      <c r="M41" s="179"/>
      <c r="N41" s="180"/>
      <c r="O41" s="153"/>
      <c r="P41" s="79"/>
      <c r="Q41" s="2"/>
      <c r="R41" s="2"/>
      <c r="S41" s="2"/>
      <c r="T41" s="2"/>
    </row>
    <row r="42" spans="1:20" ht="15.75" customHeight="1" x14ac:dyDescent="0.2">
      <c r="A42" s="7"/>
      <c r="B42" s="6"/>
      <c r="C42" s="6"/>
      <c r="D42" s="6"/>
      <c r="E42" s="6"/>
      <c r="F42" s="6"/>
      <c r="G42" s="129"/>
      <c r="H42" s="6"/>
      <c r="I42" s="183"/>
      <c r="J42" s="183"/>
      <c r="K42" s="179" t="s">
        <v>50</v>
      </c>
      <c r="L42" s="179"/>
      <c r="M42" s="179"/>
      <c r="N42" s="180"/>
      <c r="O42" s="153"/>
      <c r="P42" s="79"/>
      <c r="Q42" s="2"/>
      <c r="R42" s="2"/>
      <c r="S42" s="2"/>
      <c r="T42" s="2"/>
    </row>
    <row r="43" spans="1:20" ht="15.75" customHeight="1" x14ac:dyDescent="0.2">
      <c r="A43" s="8">
        <v>35210172</v>
      </c>
      <c r="B43" s="6">
        <v>3.1056356567400001</v>
      </c>
      <c r="C43" s="6">
        <f t="shared" si="3"/>
        <v>3.17</v>
      </c>
      <c r="D43" s="6">
        <f t="shared" si="4"/>
        <v>3.26</v>
      </c>
      <c r="E43" s="6">
        <f t="shared" si="5"/>
        <v>3.33</v>
      </c>
      <c r="F43" s="6">
        <f t="shared" si="0"/>
        <v>3.4199100000000002</v>
      </c>
      <c r="G43" s="129">
        <f t="shared" si="1"/>
        <v>3.4032600000000004</v>
      </c>
      <c r="H43" s="6">
        <f t="shared" si="2"/>
        <v>3.4811946540000007</v>
      </c>
      <c r="I43" s="144" t="s">
        <v>51</v>
      </c>
      <c r="J43" s="144"/>
      <c r="K43" s="144"/>
      <c r="L43" s="144"/>
      <c r="M43" s="144"/>
      <c r="N43" s="151"/>
      <c r="O43" s="153"/>
      <c r="P43" s="79"/>
      <c r="Q43" s="2"/>
      <c r="R43" s="2"/>
      <c r="S43" s="2"/>
      <c r="T43" s="2"/>
    </row>
    <row r="44" spans="1:20" ht="15.75" customHeight="1" x14ac:dyDescent="0.2">
      <c r="A44" s="7"/>
      <c r="B44" s="6"/>
      <c r="C44" s="6"/>
      <c r="D44" s="6"/>
      <c r="E44" s="6"/>
      <c r="F44" s="6"/>
      <c r="G44" s="129"/>
      <c r="H44" s="6"/>
      <c r="I44" s="144" t="s">
        <v>44</v>
      </c>
      <c r="J44" s="144"/>
      <c r="K44" s="179" t="s">
        <v>52</v>
      </c>
      <c r="L44" s="179"/>
      <c r="M44" s="179"/>
      <c r="N44" s="180"/>
      <c r="O44" s="153"/>
      <c r="P44" s="79"/>
      <c r="Q44" s="2"/>
      <c r="R44" s="2"/>
      <c r="S44" s="2"/>
      <c r="T44" s="2"/>
    </row>
    <row r="45" spans="1:20" ht="15.75" customHeight="1" x14ac:dyDescent="0.2">
      <c r="A45" s="7"/>
      <c r="B45" s="6"/>
      <c r="C45" s="6"/>
      <c r="D45" s="6"/>
      <c r="E45" s="6"/>
      <c r="F45" s="6"/>
      <c r="G45" s="129"/>
      <c r="H45" s="6"/>
      <c r="I45" s="183"/>
      <c r="J45" s="183"/>
      <c r="K45" s="179" t="s">
        <v>53</v>
      </c>
      <c r="L45" s="179"/>
      <c r="M45" s="179"/>
      <c r="N45" s="180"/>
      <c r="O45" s="153"/>
      <c r="P45" s="79"/>
      <c r="Q45" s="2"/>
      <c r="R45" s="2"/>
      <c r="S45" s="2"/>
      <c r="T45" s="2"/>
    </row>
    <row r="46" spans="1:20" ht="15.75" customHeight="1" x14ac:dyDescent="0.2">
      <c r="A46" s="7"/>
      <c r="B46" s="6"/>
      <c r="C46" s="6"/>
      <c r="D46" s="6"/>
      <c r="E46" s="6"/>
      <c r="F46" s="6"/>
      <c r="G46" s="129"/>
      <c r="H46" s="6"/>
      <c r="I46" s="183"/>
      <c r="J46" s="183"/>
      <c r="K46" s="179" t="s">
        <v>54</v>
      </c>
      <c r="L46" s="179"/>
      <c r="M46" s="179"/>
      <c r="N46" s="180"/>
      <c r="O46" s="153"/>
      <c r="P46" s="79"/>
      <c r="Q46" s="2"/>
      <c r="R46" s="2"/>
      <c r="S46" s="2"/>
      <c r="T46" s="2"/>
    </row>
    <row r="47" spans="1:20" ht="15.75" customHeight="1" x14ac:dyDescent="0.2">
      <c r="A47" s="8">
        <v>35210173</v>
      </c>
      <c r="B47" s="6">
        <v>13.201859439699998</v>
      </c>
      <c r="C47" s="6">
        <f t="shared" si="3"/>
        <v>13.47</v>
      </c>
      <c r="D47" s="6">
        <f t="shared" si="4"/>
        <v>13.86</v>
      </c>
      <c r="E47" s="6">
        <f t="shared" si="5"/>
        <v>14.16</v>
      </c>
      <c r="F47" s="6">
        <f t="shared" si="0"/>
        <v>14.54232</v>
      </c>
      <c r="G47" s="129">
        <f t="shared" si="1"/>
        <v>14.47152</v>
      </c>
      <c r="H47" s="6">
        <f t="shared" si="2"/>
        <v>14.802917808000002</v>
      </c>
      <c r="I47" s="144" t="s">
        <v>55</v>
      </c>
      <c r="J47" s="144"/>
      <c r="K47" s="144"/>
      <c r="L47" s="144"/>
      <c r="M47" s="144"/>
      <c r="N47" s="151"/>
      <c r="O47" s="153"/>
      <c r="P47" s="79"/>
      <c r="Q47" s="2"/>
      <c r="R47" s="2"/>
      <c r="S47" s="2"/>
      <c r="T47" s="2"/>
    </row>
    <row r="48" spans="1:20" ht="15.75" customHeight="1" x14ac:dyDescent="0.2">
      <c r="A48" s="7"/>
      <c r="B48" s="6"/>
      <c r="C48" s="6"/>
      <c r="D48" s="6"/>
      <c r="E48" s="6"/>
      <c r="F48" s="6"/>
      <c r="G48" s="129"/>
      <c r="H48" s="6"/>
      <c r="I48" s="144" t="s">
        <v>44</v>
      </c>
      <c r="J48" s="144"/>
      <c r="K48" s="179" t="s">
        <v>52</v>
      </c>
      <c r="L48" s="179"/>
      <c r="M48" s="179"/>
      <c r="N48" s="180"/>
      <c r="O48" s="153"/>
      <c r="P48" s="79"/>
      <c r="Q48" s="2"/>
      <c r="R48" s="2"/>
      <c r="S48" s="2"/>
      <c r="T48" s="2"/>
    </row>
    <row r="49" spans="1:20" ht="15.75" customHeight="1" x14ac:dyDescent="0.2">
      <c r="A49" s="7"/>
      <c r="B49" s="6"/>
      <c r="C49" s="6"/>
      <c r="D49" s="6"/>
      <c r="E49" s="6"/>
      <c r="F49" s="6"/>
      <c r="G49" s="129"/>
      <c r="H49" s="6"/>
      <c r="I49" s="183"/>
      <c r="J49" s="183"/>
      <c r="K49" s="179" t="s">
        <v>56</v>
      </c>
      <c r="L49" s="179"/>
      <c r="M49" s="179"/>
      <c r="N49" s="180"/>
      <c r="O49" s="153"/>
      <c r="P49" s="79"/>
      <c r="Q49" s="2"/>
      <c r="R49" s="2"/>
      <c r="S49" s="2"/>
      <c r="T49" s="2"/>
    </row>
    <row r="50" spans="1:20" ht="15.75" customHeight="1" x14ac:dyDescent="0.2">
      <c r="A50" s="7"/>
      <c r="B50" s="6"/>
      <c r="C50" s="6"/>
      <c r="D50" s="6"/>
      <c r="E50" s="6"/>
      <c r="F50" s="6"/>
      <c r="G50" s="129"/>
      <c r="H50" s="6"/>
      <c r="I50" s="183"/>
      <c r="J50" s="183"/>
      <c r="K50" s="179" t="s">
        <v>50</v>
      </c>
      <c r="L50" s="179"/>
      <c r="M50" s="179"/>
      <c r="N50" s="180"/>
      <c r="O50" s="153"/>
      <c r="P50" s="79"/>
      <c r="Q50" s="2"/>
      <c r="R50" s="2"/>
      <c r="S50" s="2"/>
      <c r="T50" s="2"/>
    </row>
    <row r="51" spans="1:20" ht="15.75" customHeight="1" x14ac:dyDescent="0.2">
      <c r="A51" s="7">
        <v>35210180</v>
      </c>
      <c r="B51" s="6">
        <v>114.25233692399999</v>
      </c>
      <c r="C51" s="6">
        <f t="shared" si="3"/>
        <v>116.54</v>
      </c>
      <c r="D51" s="6">
        <f t="shared" si="4"/>
        <v>119.92</v>
      </c>
      <c r="E51" s="6">
        <f t="shared" si="5"/>
        <v>122.5</v>
      </c>
      <c r="F51" s="6">
        <f t="shared" si="0"/>
        <v>125.8075</v>
      </c>
      <c r="G51" s="129">
        <f t="shared" si="1"/>
        <v>125.19499999999999</v>
      </c>
      <c r="H51" s="6">
        <f t="shared" si="2"/>
        <v>128.06196550000001</v>
      </c>
      <c r="I51" s="144" t="s">
        <v>0</v>
      </c>
      <c r="J51" s="144"/>
      <c r="K51" s="144"/>
      <c r="L51" s="144"/>
      <c r="M51" s="144"/>
      <c r="N51" s="151"/>
      <c r="O51" s="153"/>
      <c r="P51" s="79"/>
      <c r="Q51" s="2"/>
      <c r="R51" s="2"/>
      <c r="S51" s="2"/>
      <c r="T51" s="2"/>
    </row>
    <row r="52" spans="1:20" ht="15.75" customHeight="1" x14ac:dyDescent="0.2">
      <c r="A52" s="7">
        <v>35210190</v>
      </c>
      <c r="B52" s="6">
        <v>194.2289727708</v>
      </c>
      <c r="C52" s="6">
        <f t="shared" si="3"/>
        <v>198.11</v>
      </c>
      <c r="D52" s="6">
        <f t="shared" si="4"/>
        <v>203.86</v>
      </c>
      <c r="E52" s="6">
        <f t="shared" si="5"/>
        <v>208.24</v>
      </c>
      <c r="F52" s="6">
        <f t="shared" si="0"/>
        <v>213.86248000000003</v>
      </c>
      <c r="G52" s="129">
        <f t="shared" si="1"/>
        <v>212.82128</v>
      </c>
      <c r="H52" s="6">
        <f t="shared" si="2"/>
        <v>217.69488731200002</v>
      </c>
      <c r="I52" s="144" t="s">
        <v>1</v>
      </c>
      <c r="J52" s="144"/>
      <c r="K52" s="144"/>
      <c r="L52" s="144"/>
      <c r="M52" s="144"/>
      <c r="N52" s="151"/>
      <c r="O52" s="153"/>
      <c r="P52" s="79"/>
      <c r="Q52" s="2"/>
      <c r="R52" s="2"/>
      <c r="S52" s="2"/>
      <c r="T52" s="2"/>
    </row>
    <row r="53" spans="1:20" ht="41.25" customHeight="1" x14ac:dyDescent="0.2">
      <c r="A53" s="9">
        <v>35210101</v>
      </c>
      <c r="B53" s="10" t="s">
        <v>237</v>
      </c>
      <c r="C53" s="10" t="s">
        <v>243</v>
      </c>
      <c r="D53" s="10" t="s">
        <v>260</v>
      </c>
      <c r="E53" s="10" t="s">
        <v>318</v>
      </c>
      <c r="F53" s="6" t="s">
        <v>319</v>
      </c>
      <c r="G53" s="129" t="s">
        <v>322</v>
      </c>
      <c r="H53" s="6" t="s">
        <v>331</v>
      </c>
      <c r="I53" s="181" t="s">
        <v>105</v>
      </c>
      <c r="J53" s="181"/>
      <c r="K53" s="181"/>
      <c r="L53" s="181"/>
      <c r="M53" s="181"/>
      <c r="N53" s="181"/>
      <c r="O53" s="182"/>
      <c r="P53" s="79"/>
      <c r="Q53" s="2"/>
      <c r="R53" s="2"/>
      <c r="S53" s="2"/>
      <c r="T53" s="2"/>
    </row>
    <row r="54" spans="1:20" s="4" customFormat="1" ht="30" customHeight="1" x14ac:dyDescent="0.2">
      <c r="A54" s="154" t="s">
        <v>239</v>
      </c>
      <c r="B54" s="155"/>
      <c r="C54" s="155"/>
      <c r="D54" s="155"/>
      <c r="E54" s="155"/>
      <c r="F54" s="155"/>
      <c r="G54" s="155"/>
      <c r="H54" s="155"/>
      <c r="I54" s="155"/>
      <c r="J54" s="155"/>
      <c r="K54" s="155"/>
      <c r="L54" s="155"/>
      <c r="M54" s="155"/>
      <c r="N54" s="155"/>
      <c r="O54" s="156"/>
      <c r="P54" s="78"/>
      <c r="Q54" s="27"/>
    </row>
    <row r="55" spans="1:20" ht="15.75" customHeight="1" x14ac:dyDescent="0.2">
      <c r="A55" s="7">
        <v>35210210</v>
      </c>
      <c r="B55" s="6">
        <v>12.748227265120002</v>
      </c>
      <c r="C55" s="6">
        <f t="shared" ref="C55:C81" si="6">ROUND(B55+(B55*2/100),2)</f>
        <v>13</v>
      </c>
      <c r="D55" s="6">
        <f t="shared" ref="D55:D81" si="7">ROUND(C55+(C55*2.9/100),2)</f>
        <v>13.38</v>
      </c>
      <c r="E55" s="6">
        <f t="shared" ref="E55:E81" si="8">ROUND(D55+(D55*2.15/100),2)</f>
        <v>13.67</v>
      </c>
      <c r="F55" s="6">
        <f t="shared" si="0"/>
        <v>14.039090000000002</v>
      </c>
      <c r="G55" s="129">
        <f>(E55*102.2)/100</f>
        <v>13.970740000000001</v>
      </c>
      <c r="H55" s="6">
        <f>(G55*102.29)/100</f>
        <v>14.290669946000003</v>
      </c>
      <c r="I55" s="150" t="s">
        <v>269</v>
      </c>
      <c r="J55" s="150"/>
      <c r="K55" s="150"/>
      <c r="L55" s="150"/>
      <c r="M55" s="150"/>
      <c r="N55" s="150"/>
      <c r="O55" s="148"/>
      <c r="P55" s="81"/>
      <c r="Q55" s="2"/>
      <c r="R55" s="2"/>
      <c r="S55" s="2"/>
      <c r="T55" s="2"/>
    </row>
    <row r="56" spans="1:20" ht="15.75" customHeight="1" x14ac:dyDescent="0.2">
      <c r="A56" s="7">
        <v>35210211</v>
      </c>
      <c r="B56" s="6">
        <v>25.473191341799996</v>
      </c>
      <c r="C56" s="6">
        <f t="shared" si="6"/>
        <v>25.98</v>
      </c>
      <c r="D56" s="6">
        <f t="shared" si="7"/>
        <v>26.73</v>
      </c>
      <c r="E56" s="6">
        <f t="shared" si="8"/>
        <v>27.3</v>
      </c>
      <c r="F56" s="6">
        <f t="shared" ref="F56" si="9">(E56*102.7)/100</f>
        <v>28.037099999999999</v>
      </c>
      <c r="G56" s="129">
        <f t="shared" ref="G56:G81" si="10">(E56*102.2)/100</f>
        <v>27.900600000000001</v>
      </c>
      <c r="H56" s="6">
        <f t="shared" ref="H56:H119" si="11">(G56*102.29)/100</f>
        <v>28.539523740000003</v>
      </c>
      <c r="I56" s="144" t="s">
        <v>283</v>
      </c>
      <c r="J56" s="144"/>
      <c r="K56" s="144"/>
      <c r="L56" s="144"/>
      <c r="M56" s="144"/>
      <c r="N56" s="151"/>
      <c r="O56" s="146"/>
      <c r="P56" s="81"/>
      <c r="Q56" s="2"/>
      <c r="R56" s="2"/>
      <c r="S56" s="2"/>
      <c r="T56" s="2"/>
    </row>
    <row r="57" spans="1:20" ht="15.75" customHeight="1" x14ac:dyDescent="0.2">
      <c r="A57" s="7">
        <v>35210212</v>
      </c>
      <c r="B57" s="6">
        <v>50.969645872039997</v>
      </c>
      <c r="C57" s="6">
        <f t="shared" si="6"/>
        <v>51.99</v>
      </c>
      <c r="D57" s="6">
        <f t="shared" si="7"/>
        <v>53.5</v>
      </c>
      <c r="E57" s="6">
        <f t="shared" si="8"/>
        <v>54.65</v>
      </c>
      <c r="F57" s="6">
        <f t="shared" ref="F57" si="12">(E57*102.7)/100</f>
        <v>56.125550000000004</v>
      </c>
      <c r="G57" s="129">
        <f t="shared" si="10"/>
        <v>55.852299999999993</v>
      </c>
      <c r="H57" s="6">
        <f t="shared" si="11"/>
        <v>57.131317670000001</v>
      </c>
      <c r="I57" s="144" t="s">
        <v>284</v>
      </c>
      <c r="J57" s="144"/>
      <c r="K57" s="144"/>
      <c r="L57" s="144"/>
      <c r="M57" s="144"/>
      <c r="N57" s="151"/>
      <c r="O57" s="146"/>
      <c r="P57" s="81"/>
      <c r="Q57" s="2"/>
      <c r="R57" s="2"/>
      <c r="S57" s="2"/>
      <c r="T57" s="2"/>
    </row>
    <row r="58" spans="1:20" ht="15.75" customHeight="1" x14ac:dyDescent="0.2">
      <c r="A58" s="7">
        <v>35210213</v>
      </c>
      <c r="B58" s="6">
        <v>76.419574025399996</v>
      </c>
      <c r="C58" s="6">
        <f t="shared" si="6"/>
        <v>77.95</v>
      </c>
      <c r="D58" s="6">
        <f t="shared" si="7"/>
        <v>80.209999999999994</v>
      </c>
      <c r="E58" s="6">
        <f t="shared" si="8"/>
        <v>81.93</v>
      </c>
      <c r="F58" s="6">
        <f t="shared" ref="F58" si="13">(E58*102.7)/100</f>
        <v>84.142110000000017</v>
      </c>
      <c r="G58" s="129">
        <f t="shared" si="10"/>
        <v>83.732460000000003</v>
      </c>
      <c r="H58" s="6">
        <f t="shared" si="11"/>
        <v>85.649933334000011</v>
      </c>
      <c r="I58" s="144" t="s">
        <v>288</v>
      </c>
      <c r="J58" s="144"/>
      <c r="K58" s="144"/>
      <c r="L58" s="144"/>
      <c r="M58" s="144"/>
      <c r="N58" s="151"/>
      <c r="O58" s="146"/>
      <c r="P58" s="81"/>
      <c r="Q58" s="2"/>
      <c r="R58" s="2"/>
      <c r="S58" s="2"/>
      <c r="T58" s="2"/>
    </row>
    <row r="59" spans="1:20" ht="15.75" customHeight="1" x14ac:dyDescent="0.2">
      <c r="A59" s="8">
        <v>35210214</v>
      </c>
      <c r="B59" s="6">
        <v>114.64099263232001</v>
      </c>
      <c r="C59" s="6">
        <f t="shared" si="6"/>
        <v>116.93</v>
      </c>
      <c r="D59" s="6">
        <f t="shared" si="7"/>
        <v>120.32</v>
      </c>
      <c r="E59" s="6">
        <f t="shared" si="8"/>
        <v>122.91</v>
      </c>
      <c r="F59" s="6">
        <f t="shared" ref="F59" si="14">(E59*102.7)/100</f>
        <v>126.22857</v>
      </c>
      <c r="G59" s="129">
        <f t="shared" si="10"/>
        <v>125.61402</v>
      </c>
      <c r="H59" s="6">
        <f t="shared" si="11"/>
        <v>128.490581058</v>
      </c>
      <c r="I59" s="144" t="s">
        <v>287</v>
      </c>
      <c r="J59" s="144"/>
      <c r="K59" s="144"/>
      <c r="L59" s="144"/>
      <c r="M59" s="144"/>
      <c r="N59" s="151"/>
      <c r="O59" s="146"/>
      <c r="P59" s="81"/>
      <c r="Q59" s="2"/>
      <c r="R59" s="2"/>
      <c r="S59" s="2"/>
      <c r="T59" s="2"/>
    </row>
    <row r="60" spans="1:20" ht="15.75" customHeight="1" x14ac:dyDescent="0.2">
      <c r="A60" s="8">
        <v>35210215</v>
      </c>
      <c r="B60" s="6">
        <v>152.88567442767999</v>
      </c>
      <c r="C60" s="6">
        <f t="shared" si="6"/>
        <v>155.94</v>
      </c>
      <c r="D60" s="6">
        <f t="shared" si="7"/>
        <v>160.46</v>
      </c>
      <c r="E60" s="6">
        <f t="shared" si="8"/>
        <v>163.91</v>
      </c>
      <c r="F60" s="6">
        <f t="shared" ref="F60" si="15">(E60*102.7)/100</f>
        <v>168.33557000000002</v>
      </c>
      <c r="G60" s="129">
        <f t="shared" si="10"/>
        <v>167.51602</v>
      </c>
      <c r="H60" s="6">
        <f t="shared" si="11"/>
        <v>171.35213685800002</v>
      </c>
      <c r="I60" s="144" t="s">
        <v>286</v>
      </c>
      <c r="J60" s="144"/>
      <c r="K60" s="144"/>
      <c r="L60" s="144"/>
      <c r="M60" s="144"/>
      <c r="N60" s="151"/>
      <c r="O60" s="146"/>
      <c r="P60" s="81"/>
      <c r="Q60" s="2"/>
      <c r="R60" s="2"/>
      <c r="S60" s="2"/>
      <c r="T60" s="2"/>
    </row>
    <row r="61" spans="1:20" ht="15.75" customHeight="1" x14ac:dyDescent="0.2">
      <c r="A61" s="8">
        <v>35210216</v>
      </c>
      <c r="B61" s="6">
        <v>229.39830120684002</v>
      </c>
      <c r="C61" s="6">
        <f t="shared" si="6"/>
        <v>233.99</v>
      </c>
      <c r="D61" s="6">
        <f t="shared" si="7"/>
        <v>240.78</v>
      </c>
      <c r="E61" s="6">
        <f t="shared" si="8"/>
        <v>245.96</v>
      </c>
      <c r="F61" s="6">
        <f t="shared" ref="F61" si="16">(E61*102.7)/100</f>
        <v>252.60092</v>
      </c>
      <c r="G61" s="129">
        <f t="shared" si="10"/>
        <v>251.37112000000002</v>
      </c>
      <c r="H61" s="6">
        <f t="shared" si="11"/>
        <v>257.12751864800003</v>
      </c>
      <c r="I61" s="144" t="s">
        <v>285</v>
      </c>
      <c r="J61" s="144"/>
      <c r="K61" s="144"/>
      <c r="L61" s="144"/>
      <c r="M61" s="144"/>
      <c r="N61" s="151"/>
      <c r="O61" s="146"/>
      <c r="P61" s="81"/>
      <c r="Q61" s="2"/>
      <c r="R61" s="2"/>
      <c r="S61" s="2"/>
      <c r="T61" s="2"/>
    </row>
    <row r="62" spans="1:20" ht="15.75" customHeight="1" x14ac:dyDescent="0.2">
      <c r="A62" s="8">
        <v>35210230</v>
      </c>
      <c r="B62" s="6"/>
      <c r="C62" s="6"/>
      <c r="D62" s="6"/>
      <c r="E62" s="6">
        <v>13.67</v>
      </c>
      <c r="F62" s="6">
        <f t="shared" ref="F62" si="17">(E62*102.7)/100</f>
        <v>14.039090000000002</v>
      </c>
      <c r="G62" s="129">
        <f t="shared" si="10"/>
        <v>13.970740000000001</v>
      </c>
      <c r="H62" s="6">
        <f t="shared" si="11"/>
        <v>14.290669946000003</v>
      </c>
      <c r="I62" s="144" t="s">
        <v>276</v>
      </c>
      <c r="J62" s="145"/>
      <c r="K62" s="145"/>
      <c r="L62" s="145"/>
      <c r="M62" s="145"/>
      <c r="N62" s="145"/>
      <c r="O62" s="146"/>
      <c r="P62" s="97"/>
      <c r="Q62" s="2"/>
      <c r="R62" s="2"/>
      <c r="S62" s="2"/>
      <c r="T62" s="2"/>
    </row>
    <row r="63" spans="1:20" ht="15.75" customHeight="1" x14ac:dyDescent="0.2">
      <c r="A63" s="8">
        <v>35210231</v>
      </c>
      <c r="B63" s="6"/>
      <c r="C63" s="6"/>
      <c r="D63" s="6"/>
      <c r="E63" s="6">
        <v>27.3</v>
      </c>
      <c r="F63" s="6">
        <f t="shared" ref="F63" si="18">(E63*102.7)/100</f>
        <v>28.037099999999999</v>
      </c>
      <c r="G63" s="129">
        <f t="shared" si="10"/>
        <v>27.900600000000001</v>
      </c>
      <c r="H63" s="6">
        <f t="shared" si="11"/>
        <v>28.539523740000003</v>
      </c>
      <c r="I63" s="144" t="s">
        <v>277</v>
      </c>
      <c r="J63" s="145"/>
      <c r="K63" s="145"/>
      <c r="L63" s="145"/>
      <c r="M63" s="145"/>
      <c r="N63" s="145"/>
      <c r="O63" s="146"/>
      <c r="P63" s="97"/>
      <c r="Q63" s="2"/>
      <c r="R63" s="2"/>
      <c r="S63" s="2"/>
      <c r="T63" s="2"/>
    </row>
    <row r="64" spans="1:20" ht="15.75" customHeight="1" x14ac:dyDescent="0.2">
      <c r="A64" s="8">
        <v>35210232</v>
      </c>
      <c r="B64" s="6"/>
      <c r="C64" s="6"/>
      <c r="D64" s="6"/>
      <c r="E64" s="6">
        <v>54.65</v>
      </c>
      <c r="F64" s="6">
        <f t="shared" ref="F64" si="19">(E64*102.7)/100</f>
        <v>56.125550000000004</v>
      </c>
      <c r="G64" s="129">
        <f t="shared" si="10"/>
        <v>55.852299999999993</v>
      </c>
      <c r="H64" s="6">
        <f t="shared" si="11"/>
        <v>57.131317670000001</v>
      </c>
      <c r="I64" s="144" t="s">
        <v>278</v>
      </c>
      <c r="J64" s="145"/>
      <c r="K64" s="145"/>
      <c r="L64" s="145"/>
      <c r="M64" s="145"/>
      <c r="N64" s="145"/>
      <c r="O64" s="146"/>
      <c r="P64" s="97"/>
      <c r="Q64" s="2"/>
      <c r="R64" s="2"/>
      <c r="S64" s="2"/>
      <c r="T64" s="2"/>
    </row>
    <row r="65" spans="1:20" ht="15.75" customHeight="1" x14ac:dyDescent="0.2">
      <c r="A65" s="8">
        <v>35210233</v>
      </c>
      <c r="B65" s="6"/>
      <c r="C65" s="6"/>
      <c r="D65" s="6"/>
      <c r="E65" s="6">
        <v>81.93</v>
      </c>
      <c r="F65" s="6">
        <f t="shared" ref="F65" si="20">(E65*102.7)/100</f>
        <v>84.142110000000017</v>
      </c>
      <c r="G65" s="129">
        <f t="shared" si="10"/>
        <v>83.732460000000003</v>
      </c>
      <c r="H65" s="6">
        <f t="shared" si="11"/>
        <v>85.649933334000011</v>
      </c>
      <c r="I65" s="144" t="s">
        <v>279</v>
      </c>
      <c r="J65" s="145"/>
      <c r="K65" s="145"/>
      <c r="L65" s="145"/>
      <c r="M65" s="145"/>
      <c r="N65" s="145"/>
      <c r="O65" s="146"/>
      <c r="P65" s="97"/>
      <c r="Q65" s="2"/>
      <c r="R65" s="2"/>
      <c r="S65" s="2"/>
      <c r="T65" s="2"/>
    </row>
    <row r="66" spans="1:20" ht="15.75" customHeight="1" x14ac:dyDescent="0.2">
      <c r="A66" s="8">
        <v>35210234</v>
      </c>
      <c r="B66" s="6"/>
      <c r="C66" s="6"/>
      <c r="D66" s="6"/>
      <c r="E66" s="6">
        <v>122.91</v>
      </c>
      <c r="F66" s="6">
        <f t="shared" ref="F66" si="21">(E66*102.7)/100</f>
        <v>126.22857</v>
      </c>
      <c r="G66" s="129">
        <f t="shared" si="10"/>
        <v>125.61402</v>
      </c>
      <c r="H66" s="6">
        <f t="shared" si="11"/>
        <v>128.490581058</v>
      </c>
      <c r="I66" s="144" t="s">
        <v>280</v>
      </c>
      <c r="J66" s="145"/>
      <c r="K66" s="145"/>
      <c r="L66" s="145"/>
      <c r="M66" s="145"/>
      <c r="N66" s="145"/>
      <c r="O66" s="146"/>
      <c r="P66" s="97"/>
      <c r="Q66" s="2"/>
      <c r="R66" s="2"/>
      <c r="S66" s="2"/>
      <c r="T66" s="2"/>
    </row>
    <row r="67" spans="1:20" ht="15.75" customHeight="1" x14ac:dyDescent="0.2">
      <c r="A67" s="8">
        <v>35210235</v>
      </c>
      <c r="B67" s="6"/>
      <c r="C67" s="6"/>
      <c r="D67" s="6"/>
      <c r="E67" s="6">
        <v>163.91</v>
      </c>
      <c r="F67" s="6">
        <f t="shared" ref="F67" si="22">(E67*102.7)/100</f>
        <v>168.33557000000002</v>
      </c>
      <c r="G67" s="129">
        <f t="shared" si="10"/>
        <v>167.51602</v>
      </c>
      <c r="H67" s="6">
        <f t="shared" si="11"/>
        <v>171.35213685800002</v>
      </c>
      <c r="I67" s="144" t="s">
        <v>281</v>
      </c>
      <c r="J67" s="145"/>
      <c r="K67" s="145"/>
      <c r="L67" s="145"/>
      <c r="M67" s="145"/>
      <c r="N67" s="145"/>
      <c r="O67" s="146"/>
      <c r="P67" s="97"/>
      <c r="Q67" s="2"/>
      <c r="R67" s="2"/>
      <c r="S67" s="2"/>
      <c r="T67" s="2"/>
    </row>
    <row r="68" spans="1:20" ht="15.75" customHeight="1" x14ac:dyDescent="0.2">
      <c r="A68" s="8">
        <v>35210236</v>
      </c>
      <c r="B68" s="6"/>
      <c r="C68" s="6"/>
      <c r="D68" s="6"/>
      <c r="E68" s="6">
        <v>245.96</v>
      </c>
      <c r="F68" s="6">
        <f t="shared" ref="F68" si="23">(E68*102.7)/100</f>
        <v>252.60092</v>
      </c>
      <c r="G68" s="129">
        <f t="shared" si="10"/>
        <v>251.37112000000002</v>
      </c>
      <c r="H68" s="6">
        <f t="shared" si="11"/>
        <v>257.12751864800003</v>
      </c>
      <c r="I68" s="144" t="s">
        <v>282</v>
      </c>
      <c r="J68" s="145"/>
      <c r="K68" s="145"/>
      <c r="L68" s="145"/>
      <c r="M68" s="145"/>
      <c r="N68" s="145"/>
      <c r="O68" s="146"/>
      <c r="P68" s="97"/>
      <c r="Q68" s="2"/>
      <c r="R68" s="2"/>
      <c r="S68" s="2"/>
      <c r="T68" s="2"/>
    </row>
    <row r="69" spans="1:20" ht="15.75" customHeight="1" x14ac:dyDescent="0.2">
      <c r="A69" s="7">
        <v>35210243</v>
      </c>
      <c r="B69" s="6">
        <v>21.820870756720002</v>
      </c>
      <c r="C69" s="6">
        <f t="shared" si="6"/>
        <v>22.26</v>
      </c>
      <c r="D69" s="6">
        <f t="shared" si="7"/>
        <v>22.91</v>
      </c>
      <c r="E69" s="6">
        <f t="shared" si="8"/>
        <v>23.4</v>
      </c>
      <c r="F69" s="6">
        <f t="shared" ref="F69" si="24">(E69*102.7)/100</f>
        <v>24.031799999999997</v>
      </c>
      <c r="G69" s="129">
        <f t="shared" si="10"/>
        <v>23.9148</v>
      </c>
      <c r="H69" s="6">
        <f t="shared" si="11"/>
        <v>24.46244892</v>
      </c>
      <c r="I69" s="144" t="s">
        <v>3</v>
      </c>
      <c r="J69" s="144"/>
      <c r="K69" s="144"/>
      <c r="L69" s="144"/>
      <c r="M69" s="144"/>
      <c r="N69" s="151"/>
      <c r="O69" s="146"/>
      <c r="P69" s="81"/>
      <c r="Q69" s="2"/>
      <c r="R69" s="2"/>
      <c r="S69" s="2"/>
      <c r="T69" s="2"/>
    </row>
    <row r="70" spans="1:20" ht="15.75" customHeight="1" x14ac:dyDescent="0.2">
      <c r="A70" s="7">
        <v>35210244</v>
      </c>
      <c r="B70" s="6">
        <v>32.77783251196</v>
      </c>
      <c r="C70" s="6">
        <f t="shared" si="6"/>
        <v>33.43</v>
      </c>
      <c r="D70" s="6">
        <f t="shared" si="7"/>
        <v>34.4</v>
      </c>
      <c r="E70" s="6">
        <f t="shared" si="8"/>
        <v>35.14</v>
      </c>
      <c r="F70" s="6">
        <f t="shared" ref="F70" si="25">(E70*102.7)/100</f>
        <v>36.08878</v>
      </c>
      <c r="G70" s="129">
        <f t="shared" si="10"/>
        <v>35.913080000000001</v>
      </c>
      <c r="H70" s="6">
        <f t="shared" si="11"/>
        <v>36.735489532000003</v>
      </c>
      <c r="I70" s="144" t="s">
        <v>4</v>
      </c>
      <c r="J70" s="144"/>
      <c r="K70" s="144"/>
      <c r="L70" s="144"/>
      <c r="M70" s="144"/>
      <c r="N70" s="151"/>
      <c r="O70" s="146"/>
      <c r="P70" s="81"/>
      <c r="Q70" s="2"/>
      <c r="R70" s="2"/>
      <c r="S70" s="2"/>
      <c r="T70" s="2"/>
    </row>
    <row r="71" spans="1:20" ht="15.75" customHeight="1" x14ac:dyDescent="0.2">
      <c r="A71" s="7">
        <v>35210245</v>
      </c>
      <c r="B71" s="6">
        <v>43.665004701879994</v>
      </c>
      <c r="C71" s="6">
        <f t="shared" si="6"/>
        <v>44.54</v>
      </c>
      <c r="D71" s="6">
        <f t="shared" si="7"/>
        <v>45.83</v>
      </c>
      <c r="E71" s="6">
        <f t="shared" si="8"/>
        <v>46.82</v>
      </c>
      <c r="F71" s="6">
        <f t="shared" ref="F71" si="26">(E71*102.7)/100</f>
        <v>48.084139999999998</v>
      </c>
      <c r="G71" s="129">
        <f t="shared" si="10"/>
        <v>47.85004</v>
      </c>
      <c r="H71" s="6">
        <f t="shared" si="11"/>
        <v>48.945805915999998</v>
      </c>
      <c r="I71" s="144" t="s">
        <v>264</v>
      </c>
      <c r="J71" s="144"/>
      <c r="K71" s="144"/>
      <c r="L71" s="144"/>
      <c r="M71" s="144"/>
      <c r="N71" s="151"/>
      <c r="O71" s="146"/>
      <c r="P71" s="81"/>
      <c r="Q71" s="2"/>
      <c r="R71" s="2"/>
      <c r="S71" s="2"/>
      <c r="T71" s="2"/>
    </row>
    <row r="72" spans="1:20" ht="15.75" customHeight="1" x14ac:dyDescent="0.2">
      <c r="A72" s="7">
        <v>35210253</v>
      </c>
      <c r="B72" s="6">
        <v>10.9336985668</v>
      </c>
      <c r="C72" s="6">
        <f t="shared" si="6"/>
        <v>11.15</v>
      </c>
      <c r="D72" s="6">
        <f t="shared" si="7"/>
        <v>11.47</v>
      </c>
      <c r="E72" s="6">
        <f t="shared" si="8"/>
        <v>11.72</v>
      </c>
      <c r="F72" s="6">
        <f t="shared" ref="F72" si="27">(E72*102.7)/100</f>
        <v>12.036440000000001</v>
      </c>
      <c r="G72" s="129">
        <f t="shared" si="10"/>
        <v>11.97784</v>
      </c>
      <c r="H72" s="6">
        <f t="shared" si="11"/>
        <v>12.252132536000001</v>
      </c>
      <c r="I72" s="144" t="s">
        <v>5</v>
      </c>
      <c r="J72" s="144"/>
      <c r="K72" s="144"/>
      <c r="L72" s="144"/>
      <c r="M72" s="144"/>
      <c r="N72" s="151"/>
      <c r="O72" s="146"/>
      <c r="P72" s="81"/>
      <c r="Q72" s="2"/>
      <c r="R72" s="2"/>
      <c r="S72" s="2"/>
      <c r="T72" s="2"/>
    </row>
    <row r="73" spans="1:20" ht="15.75" customHeight="1" x14ac:dyDescent="0.2">
      <c r="A73" s="7">
        <v>35210254</v>
      </c>
      <c r="B73" s="6">
        <v>16.412179444420001</v>
      </c>
      <c r="C73" s="6">
        <f t="shared" si="6"/>
        <v>16.739999999999998</v>
      </c>
      <c r="D73" s="6">
        <f t="shared" si="7"/>
        <v>17.23</v>
      </c>
      <c r="E73" s="6">
        <f t="shared" si="8"/>
        <v>17.600000000000001</v>
      </c>
      <c r="F73" s="6">
        <f t="shared" ref="F73" si="28">(E73*102.7)/100</f>
        <v>18.075200000000002</v>
      </c>
      <c r="G73" s="129">
        <f t="shared" si="10"/>
        <v>17.987200000000001</v>
      </c>
      <c r="H73" s="6">
        <f t="shared" si="11"/>
        <v>18.399106880000001</v>
      </c>
      <c r="I73" s="144" t="s">
        <v>6</v>
      </c>
      <c r="J73" s="144"/>
      <c r="K73" s="144"/>
      <c r="L73" s="144"/>
      <c r="M73" s="144"/>
      <c r="N73" s="151"/>
      <c r="O73" s="146"/>
      <c r="P73" s="81"/>
      <c r="Q73" s="2"/>
      <c r="R73" s="2"/>
      <c r="S73" s="2"/>
      <c r="T73" s="2"/>
    </row>
    <row r="74" spans="1:20" ht="15.75" customHeight="1" x14ac:dyDescent="0.2">
      <c r="A74" s="7">
        <v>35210255</v>
      </c>
      <c r="B74" s="6">
        <v>21.820870756720002</v>
      </c>
      <c r="C74" s="6">
        <f t="shared" si="6"/>
        <v>22.26</v>
      </c>
      <c r="D74" s="6">
        <f t="shared" si="7"/>
        <v>22.91</v>
      </c>
      <c r="E74" s="6">
        <f t="shared" si="8"/>
        <v>23.4</v>
      </c>
      <c r="F74" s="6">
        <f t="shared" ref="F74" si="29">(E74*102.7)/100</f>
        <v>24.031799999999997</v>
      </c>
      <c r="G74" s="129">
        <f t="shared" si="10"/>
        <v>23.9148</v>
      </c>
      <c r="H74" s="6">
        <f t="shared" si="11"/>
        <v>24.46244892</v>
      </c>
      <c r="I74" s="144" t="s">
        <v>265</v>
      </c>
      <c r="J74" s="144"/>
      <c r="K74" s="144"/>
      <c r="L74" s="144"/>
      <c r="M74" s="144"/>
      <c r="N74" s="151"/>
      <c r="O74" s="146"/>
      <c r="P74" s="81"/>
      <c r="Q74" s="2"/>
      <c r="R74" s="2"/>
      <c r="S74" s="2"/>
      <c r="T74" s="2"/>
    </row>
    <row r="75" spans="1:20" ht="15.75" customHeight="1" x14ac:dyDescent="0.2">
      <c r="A75" s="7">
        <v>35210260</v>
      </c>
      <c r="B75" s="6">
        <v>12.748227265120002</v>
      </c>
      <c r="C75" s="6">
        <f t="shared" si="6"/>
        <v>13</v>
      </c>
      <c r="D75" s="6">
        <f t="shared" si="7"/>
        <v>13.38</v>
      </c>
      <c r="E75" s="6">
        <f t="shared" si="8"/>
        <v>13.67</v>
      </c>
      <c r="F75" s="6">
        <f t="shared" ref="F75" si="30">(E75*102.7)/100</f>
        <v>14.039090000000002</v>
      </c>
      <c r="G75" s="129">
        <f t="shared" si="10"/>
        <v>13.970740000000001</v>
      </c>
      <c r="H75" s="6">
        <f t="shared" si="11"/>
        <v>14.290669946000003</v>
      </c>
      <c r="I75" s="144" t="s">
        <v>65</v>
      </c>
      <c r="J75" s="144"/>
      <c r="K75" s="144"/>
      <c r="L75" s="144"/>
      <c r="M75" s="144"/>
      <c r="N75" s="151"/>
      <c r="O75" s="146"/>
      <c r="P75" s="81"/>
      <c r="Q75" s="2"/>
      <c r="R75" s="2"/>
      <c r="S75" s="2"/>
      <c r="T75" s="2"/>
    </row>
    <row r="76" spans="1:20" ht="15.75" customHeight="1" x14ac:dyDescent="0.2">
      <c r="A76" s="7">
        <v>35210261</v>
      </c>
      <c r="B76" s="6">
        <v>25.473191341799996</v>
      </c>
      <c r="C76" s="6">
        <f t="shared" si="6"/>
        <v>25.98</v>
      </c>
      <c r="D76" s="6">
        <f t="shared" si="7"/>
        <v>26.73</v>
      </c>
      <c r="E76" s="6">
        <f t="shared" si="8"/>
        <v>27.3</v>
      </c>
      <c r="F76" s="6">
        <f t="shared" ref="F76" si="31">(E76*102.7)/100</f>
        <v>28.037099999999999</v>
      </c>
      <c r="G76" s="129">
        <f t="shared" si="10"/>
        <v>27.900600000000001</v>
      </c>
      <c r="H76" s="6">
        <f t="shared" si="11"/>
        <v>28.539523740000003</v>
      </c>
      <c r="I76" s="144" t="s">
        <v>66</v>
      </c>
      <c r="J76" s="144"/>
      <c r="K76" s="144"/>
      <c r="L76" s="144"/>
      <c r="M76" s="144"/>
      <c r="N76" s="151"/>
      <c r="O76" s="146"/>
      <c r="P76" s="81"/>
      <c r="Q76" s="2"/>
      <c r="R76" s="2"/>
      <c r="S76" s="2"/>
      <c r="T76" s="2"/>
    </row>
    <row r="77" spans="1:20" ht="15.75" customHeight="1" x14ac:dyDescent="0.2">
      <c r="A77" s="7">
        <v>35210262</v>
      </c>
      <c r="B77" s="6">
        <v>50.969645872039997</v>
      </c>
      <c r="C77" s="6">
        <f t="shared" si="6"/>
        <v>51.99</v>
      </c>
      <c r="D77" s="6">
        <f t="shared" si="7"/>
        <v>53.5</v>
      </c>
      <c r="E77" s="6">
        <f t="shared" si="8"/>
        <v>54.65</v>
      </c>
      <c r="F77" s="6">
        <f t="shared" ref="F77" si="32">(E77*102.7)/100</f>
        <v>56.125550000000004</v>
      </c>
      <c r="G77" s="129">
        <f t="shared" si="10"/>
        <v>55.852299999999993</v>
      </c>
      <c r="H77" s="6">
        <f t="shared" si="11"/>
        <v>57.131317670000001</v>
      </c>
      <c r="I77" s="144" t="s">
        <v>67</v>
      </c>
      <c r="J77" s="144"/>
      <c r="K77" s="144"/>
      <c r="L77" s="144"/>
      <c r="M77" s="144"/>
      <c r="N77" s="151"/>
      <c r="O77" s="146"/>
      <c r="P77" s="81"/>
      <c r="Q77" s="2"/>
      <c r="R77" s="2"/>
      <c r="S77" s="2"/>
      <c r="T77" s="2"/>
    </row>
    <row r="78" spans="1:20" ht="15.75" customHeight="1" x14ac:dyDescent="0.2">
      <c r="A78" s="7">
        <v>35210263</v>
      </c>
      <c r="B78" s="6">
        <v>76.419574025399996</v>
      </c>
      <c r="C78" s="6">
        <f t="shared" si="6"/>
        <v>77.95</v>
      </c>
      <c r="D78" s="6">
        <f t="shared" si="7"/>
        <v>80.209999999999994</v>
      </c>
      <c r="E78" s="6">
        <f t="shared" si="8"/>
        <v>81.93</v>
      </c>
      <c r="F78" s="6">
        <f t="shared" ref="F78" si="33">(E78*102.7)/100</f>
        <v>84.142110000000017</v>
      </c>
      <c r="G78" s="129">
        <f t="shared" si="10"/>
        <v>83.732460000000003</v>
      </c>
      <c r="H78" s="6">
        <f t="shared" si="11"/>
        <v>85.649933334000011</v>
      </c>
      <c r="I78" s="144" t="s">
        <v>68</v>
      </c>
      <c r="J78" s="144"/>
      <c r="K78" s="144"/>
      <c r="L78" s="144"/>
      <c r="M78" s="144"/>
      <c r="N78" s="151"/>
      <c r="O78" s="146"/>
      <c r="P78" s="81"/>
      <c r="Q78" s="2"/>
      <c r="R78" s="2"/>
      <c r="S78" s="2"/>
      <c r="T78" s="2"/>
    </row>
    <row r="79" spans="1:20" ht="15.75" customHeight="1" x14ac:dyDescent="0.2">
      <c r="A79" s="7">
        <v>35210264</v>
      </c>
      <c r="B79" s="6">
        <v>114.64099263232001</v>
      </c>
      <c r="C79" s="6">
        <f t="shared" si="6"/>
        <v>116.93</v>
      </c>
      <c r="D79" s="6">
        <f t="shared" si="7"/>
        <v>120.32</v>
      </c>
      <c r="E79" s="6">
        <f t="shared" si="8"/>
        <v>122.91</v>
      </c>
      <c r="F79" s="6">
        <f t="shared" ref="F79" si="34">(E79*102.7)/100</f>
        <v>126.22857</v>
      </c>
      <c r="G79" s="129">
        <f t="shared" si="10"/>
        <v>125.61402</v>
      </c>
      <c r="H79" s="6">
        <f t="shared" si="11"/>
        <v>128.490581058</v>
      </c>
      <c r="I79" s="144" t="s">
        <v>69</v>
      </c>
      <c r="J79" s="144"/>
      <c r="K79" s="144"/>
      <c r="L79" s="144"/>
      <c r="M79" s="144"/>
      <c r="N79" s="151"/>
      <c r="O79" s="146"/>
      <c r="P79" s="81"/>
      <c r="Q79" s="2"/>
      <c r="R79" s="2"/>
      <c r="S79" s="2"/>
      <c r="T79" s="2"/>
    </row>
    <row r="80" spans="1:20" ht="15.75" customHeight="1" x14ac:dyDescent="0.2">
      <c r="A80" s="7">
        <v>35210265</v>
      </c>
      <c r="B80" s="6">
        <v>152.88567442767999</v>
      </c>
      <c r="C80" s="6">
        <f t="shared" si="6"/>
        <v>155.94</v>
      </c>
      <c r="D80" s="6">
        <f t="shared" si="7"/>
        <v>160.46</v>
      </c>
      <c r="E80" s="6">
        <f t="shared" si="8"/>
        <v>163.91</v>
      </c>
      <c r="F80" s="6">
        <f t="shared" ref="F80" si="35">(E80*102.7)/100</f>
        <v>168.33557000000002</v>
      </c>
      <c r="G80" s="129">
        <f t="shared" si="10"/>
        <v>167.51602</v>
      </c>
      <c r="H80" s="6">
        <f t="shared" si="11"/>
        <v>171.35213685800002</v>
      </c>
      <c r="I80" s="144" t="s">
        <v>70</v>
      </c>
      <c r="J80" s="144"/>
      <c r="K80" s="144"/>
      <c r="L80" s="144"/>
      <c r="M80" s="144"/>
      <c r="N80" s="151"/>
      <c r="O80" s="146"/>
      <c r="P80" s="81"/>
      <c r="Q80" s="2"/>
      <c r="R80" s="2"/>
      <c r="S80" s="2"/>
      <c r="T80" s="2"/>
    </row>
    <row r="81" spans="1:20" ht="15.75" customHeight="1" x14ac:dyDescent="0.2">
      <c r="A81" s="7">
        <v>35210266</v>
      </c>
      <c r="B81" s="6">
        <v>229.39830120684002</v>
      </c>
      <c r="C81" s="6">
        <f t="shared" si="6"/>
        <v>233.99</v>
      </c>
      <c r="D81" s="6">
        <f t="shared" si="7"/>
        <v>240.78</v>
      </c>
      <c r="E81" s="6">
        <f t="shared" si="8"/>
        <v>245.96</v>
      </c>
      <c r="F81" s="6">
        <f t="shared" ref="F81" si="36">(E81*102.7)/100</f>
        <v>252.60092</v>
      </c>
      <c r="G81" s="129">
        <f t="shared" si="10"/>
        <v>251.37112000000002</v>
      </c>
      <c r="H81" s="6">
        <f t="shared" si="11"/>
        <v>257.12751864800003</v>
      </c>
      <c r="I81" s="144" t="s">
        <v>71</v>
      </c>
      <c r="J81" s="144"/>
      <c r="K81" s="144"/>
      <c r="L81" s="144"/>
      <c r="M81" s="144"/>
      <c r="N81" s="151"/>
      <c r="O81" s="146"/>
      <c r="P81" s="81"/>
      <c r="Q81" s="2"/>
      <c r="R81" s="2"/>
      <c r="S81" s="2"/>
      <c r="T81" s="2"/>
    </row>
    <row r="82" spans="1:20" ht="30.75" customHeight="1" x14ac:dyDescent="0.2">
      <c r="A82" s="9">
        <v>35210201</v>
      </c>
      <c r="B82" s="10" t="s">
        <v>238</v>
      </c>
      <c r="C82" s="6" t="s">
        <v>244</v>
      </c>
      <c r="D82" s="6" t="s">
        <v>261</v>
      </c>
      <c r="E82" s="6" t="s">
        <v>263</v>
      </c>
      <c r="F82" s="6" t="s">
        <v>320</v>
      </c>
      <c r="G82" s="129" t="s">
        <v>321</v>
      </c>
      <c r="H82" s="6" t="s">
        <v>332</v>
      </c>
      <c r="I82" s="175" t="s">
        <v>105</v>
      </c>
      <c r="J82" s="175"/>
      <c r="K82" s="175"/>
      <c r="L82" s="175"/>
      <c r="M82" s="175"/>
      <c r="N82" s="175"/>
      <c r="O82" s="176"/>
      <c r="P82" s="81"/>
      <c r="Q82" s="2"/>
      <c r="R82" s="2"/>
      <c r="S82" s="2"/>
      <c r="T82" s="2"/>
    </row>
    <row r="83" spans="1:20" s="4" customFormat="1" ht="29.25" customHeight="1" x14ac:dyDescent="0.2">
      <c r="A83" s="154" t="s">
        <v>333</v>
      </c>
      <c r="B83" s="177"/>
      <c r="C83" s="177"/>
      <c r="D83" s="177"/>
      <c r="E83" s="177"/>
      <c r="F83" s="177"/>
      <c r="G83" s="177"/>
      <c r="H83" s="177"/>
      <c r="I83" s="177"/>
      <c r="J83" s="177"/>
      <c r="K83" s="177"/>
      <c r="L83" s="177"/>
      <c r="M83" s="177"/>
      <c r="N83" s="177"/>
      <c r="O83" s="178"/>
      <c r="P83" s="78"/>
      <c r="Q83" s="71"/>
    </row>
    <row r="84" spans="1:20" ht="15.75" customHeight="1" x14ac:dyDescent="0.2">
      <c r="A84" s="49">
        <v>35210310</v>
      </c>
      <c r="B84" s="50">
        <v>8.2351687077599998</v>
      </c>
      <c r="C84" s="6">
        <f t="shared" ref="C84:C147" si="37">ROUND(B84+(B84*2/100),2)</f>
        <v>8.4</v>
      </c>
      <c r="D84" s="6">
        <f t="shared" ref="D84:D147" si="38">ROUND(C84+(C84*2.9/100),2)</f>
        <v>8.64</v>
      </c>
      <c r="E84" s="6">
        <f t="shared" ref="E84:E147" si="39">ROUND(D84+(D84*2.15/100),2)</f>
        <v>8.83</v>
      </c>
      <c r="F84" s="6">
        <f t="shared" ref="F84" si="40">(E84*102.7)/100</f>
        <v>9.0684100000000001</v>
      </c>
      <c r="G84" s="129">
        <f t="shared" ref="G84" si="41">(E84*102.2)/100</f>
        <v>9.0242599999999999</v>
      </c>
      <c r="H84" s="6">
        <f t="shared" si="11"/>
        <v>9.230915554000001</v>
      </c>
      <c r="I84" s="150" t="s">
        <v>35</v>
      </c>
      <c r="J84" s="150"/>
      <c r="K84" s="150"/>
      <c r="L84" s="150"/>
      <c r="M84" s="150"/>
      <c r="N84" s="150"/>
      <c r="O84" s="148"/>
      <c r="P84" s="81"/>
      <c r="Q84" s="2"/>
      <c r="R84" s="2"/>
      <c r="S84" s="2"/>
      <c r="T84" s="2"/>
    </row>
    <row r="85" spans="1:20" ht="15.75" customHeight="1" x14ac:dyDescent="0.2">
      <c r="A85" s="7">
        <v>35210311</v>
      </c>
      <c r="B85" s="6">
        <v>16.493600603960001</v>
      </c>
      <c r="C85" s="6">
        <f t="shared" si="37"/>
        <v>16.82</v>
      </c>
      <c r="D85" s="6">
        <f t="shared" si="38"/>
        <v>17.309999999999999</v>
      </c>
      <c r="E85" s="6">
        <f t="shared" si="39"/>
        <v>17.68</v>
      </c>
      <c r="F85" s="6">
        <f t="shared" ref="F85" si="42">(E85*102.7)/100</f>
        <v>18.157360000000001</v>
      </c>
      <c r="G85" s="129">
        <f t="shared" ref="G85:G106" si="43">(E85*102.2)/100</f>
        <v>18.068960000000001</v>
      </c>
      <c r="H85" s="6">
        <f t="shared" si="11"/>
        <v>18.482739184000003</v>
      </c>
      <c r="I85" s="144" t="s">
        <v>36</v>
      </c>
      <c r="J85" s="144"/>
      <c r="K85" s="144"/>
      <c r="L85" s="144"/>
      <c r="M85" s="144"/>
      <c r="N85" s="151"/>
      <c r="O85" s="146"/>
      <c r="P85" s="81"/>
      <c r="Q85" s="2"/>
      <c r="R85" s="2"/>
      <c r="S85" s="2"/>
      <c r="T85" s="2"/>
    </row>
    <row r="86" spans="1:20" ht="15.75" customHeight="1" x14ac:dyDescent="0.2">
      <c r="A86" s="7">
        <v>35210312</v>
      </c>
      <c r="B86" s="6">
        <v>32.952306425259998</v>
      </c>
      <c r="C86" s="6">
        <f t="shared" si="37"/>
        <v>33.61</v>
      </c>
      <c r="D86" s="6">
        <f t="shared" si="38"/>
        <v>34.58</v>
      </c>
      <c r="E86" s="6">
        <f t="shared" si="39"/>
        <v>35.32</v>
      </c>
      <c r="F86" s="6">
        <f t="shared" ref="F86" si="44">(E86*102.7)/100</f>
        <v>36.27364</v>
      </c>
      <c r="G86" s="129">
        <f t="shared" si="43"/>
        <v>36.09704</v>
      </c>
      <c r="H86" s="6">
        <f t="shared" si="11"/>
        <v>36.923662216000004</v>
      </c>
      <c r="I86" s="144" t="s">
        <v>37</v>
      </c>
      <c r="J86" s="144"/>
      <c r="K86" s="144"/>
      <c r="L86" s="144"/>
      <c r="M86" s="144"/>
      <c r="N86" s="151"/>
      <c r="O86" s="146"/>
      <c r="P86" s="81"/>
      <c r="Q86" s="2"/>
      <c r="R86" s="2"/>
      <c r="S86" s="2"/>
      <c r="T86" s="2"/>
    </row>
    <row r="87" spans="1:20" ht="15.75" customHeight="1" x14ac:dyDescent="0.2">
      <c r="A87" s="7">
        <v>35210313</v>
      </c>
      <c r="B87" s="6">
        <v>49.445907029220002</v>
      </c>
      <c r="C87" s="6">
        <f t="shared" si="37"/>
        <v>50.43</v>
      </c>
      <c r="D87" s="6">
        <f t="shared" si="38"/>
        <v>51.89</v>
      </c>
      <c r="E87" s="6">
        <f t="shared" si="39"/>
        <v>53.01</v>
      </c>
      <c r="F87" s="6">
        <f t="shared" ref="F87" si="45">(E87*102.7)/100</f>
        <v>54.441269999999996</v>
      </c>
      <c r="G87" s="129">
        <f t="shared" si="43"/>
        <v>54.176220000000001</v>
      </c>
      <c r="H87" s="6">
        <f t="shared" si="11"/>
        <v>55.416855437999999</v>
      </c>
      <c r="I87" s="144" t="s">
        <v>40</v>
      </c>
      <c r="J87" s="144"/>
      <c r="K87" s="144"/>
      <c r="L87" s="144"/>
      <c r="M87" s="144"/>
      <c r="N87" s="151"/>
      <c r="O87" s="146"/>
      <c r="P87" s="81"/>
      <c r="Q87" s="2"/>
      <c r="R87" s="2"/>
      <c r="S87" s="2"/>
      <c r="T87" s="2"/>
    </row>
    <row r="88" spans="1:20" ht="15.75" customHeight="1" x14ac:dyDescent="0.2">
      <c r="A88" s="7">
        <v>35210314</v>
      </c>
      <c r="B88" s="6">
        <v>74.151413152499998</v>
      </c>
      <c r="C88" s="6">
        <f t="shared" si="37"/>
        <v>75.63</v>
      </c>
      <c r="D88" s="6">
        <f t="shared" si="38"/>
        <v>77.819999999999993</v>
      </c>
      <c r="E88" s="6">
        <f t="shared" si="39"/>
        <v>79.489999999999995</v>
      </c>
      <c r="F88" s="6">
        <f t="shared" ref="F88" si="46">(E88*102.7)/100</f>
        <v>81.636229999999998</v>
      </c>
      <c r="G88" s="129">
        <f t="shared" si="43"/>
        <v>81.238779999999991</v>
      </c>
      <c r="H88" s="6">
        <f t="shared" si="11"/>
        <v>83.099148061999998</v>
      </c>
      <c r="I88" s="144" t="s">
        <v>38</v>
      </c>
      <c r="J88" s="144"/>
      <c r="K88" s="144"/>
      <c r="L88" s="144"/>
      <c r="M88" s="144"/>
      <c r="N88" s="151"/>
      <c r="O88" s="146"/>
      <c r="P88" s="81"/>
      <c r="Q88" s="2"/>
      <c r="R88" s="2"/>
      <c r="S88" s="2"/>
      <c r="T88" s="2"/>
    </row>
    <row r="89" spans="1:20" ht="15.75" customHeight="1" x14ac:dyDescent="0.2">
      <c r="A89" s="7">
        <v>35210315</v>
      </c>
      <c r="B89" s="6">
        <v>98.845287681560009</v>
      </c>
      <c r="C89" s="6">
        <f t="shared" si="37"/>
        <v>100.82</v>
      </c>
      <c r="D89" s="6">
        <f t="shared" si="38"/>
        <v>103.74</v>
      </c>
      <c r="E89" s="6">
        <f t="shared" si="39"/>
        <v>105.97</v>
      </c>
      <c r="F89" s="6">
        <f t="shared" ref="F89" si="47">(E89*102.7)/100</f>
        <v>108.83119000000001</v>
      </c>
      <c r="G89" s="129">
        <f t="shared" si="43"/>
        <v>108.30134</v>
      </c>
      <c r="H89" s="6">
        <f t="shared" si="11"/>
        <v>110.78144068600001</v>
      </c>
      <c r="I89" s="144" t="s">
        <v>39</v>
      </c>
      <c r="J89" s="144"/>
      <c r="K89" s="144"/>
      <c r="L89" s="144"/>
      <c r="M89" s="144"/>
      <c r="N89" s="151"/>
      <c r="O89" s="146"/>
      <c r="P89" s="81"/>
      <c r="Q89" s="2"/>
      <c r="R89" s="2"/>
      <c r="S89" s="2"/>
      <c r="T89" s="2"/>
    </row>
    <row r="90" spans="1:20" ht="15.75" customHeight="1" x14ac:dyDescent="0.2">
      <c r="A90" s="8">
        <v>35210316</v>
      </c>
      <c r="B90" s="6">
        <v>148.27956311656001</v>
      </c>
      <c r="C90" s="6">
        <f t="shared" si="37"/>
        <v>151.25</v>
      </c>
      <c r="D90" s="6">
        <f t="shared" si="38"/>
        <v>155.63999999999999</v>
      </c>
      <c r="E90" s="6">
        <f t="shared" si="39"/>
        <v>158.99</v>
      </c>
      <c r="F90" s="6">
        <f t="shared" ref="F90" si="48">(E90*102.7)/100</f>
        <v>163.28273000000002</v>
      </c>
      <c r="G90" s="129">
        <f t="shared" si="43"/>
        <v>162.48778000000001</v>
      </c>
      <c r="H90" s="6">
        <f t="shared" si="11"/>
        <v>166.20875016200003</v>
      </c>
      <c r="I90" s="144" t="s">
        <v>100</v>
      </c>
      <c r="J90" s="144"/>
      <c r="K90" s="144"/>
      <c r="L90" s="144"/>
      <c r="M90" s="144"/>
      <c r="N90" s="151"/>
      <c r="O90" s="146"/>
      <c r="P90" s="81"/>
      <c r="Q90" s="2"/>
      <c r="R90" s="2"/>
      <c r="S90" s="2"/>
      <c r="T90" s="2"/>
    </row>
    <row r="91" spans="1:20" ht="15.75" customHeight="1" x14ac:dyDescent="0.2">
      <c r="A91" s="8">
        <v>35210317</v>
      </c>
      <c r="B91" s="6">
        <v>197.70220695733997</v>
      </c>
      <c r="C91" s="6">
        <f t="shared" si="37"/>
        <v>201.66</v>
      </c>
      <c r="D91" s="6">
        <f t="shared" si="38"/>
        <v>207.51</v>
      </c>
      <c r="E91" s="6">
        <f t="shared" si="39"/>
        <v>211.97</v>
      </c>
      <c r="F91" s="6">
        <f t="shared" ref="F91" si="49">(E91*102.7)/100</f>
        <v>217.69318999999999</v>
      </c>
      <c r="G91" s="129">
        <f t="shared" si="43"/>
        <v>216.63333999999998</v>
      </c>
      <c r="H91" s="6">
        <f t="shared" si="11"/>
        <v>221.59424348599998</v>
      </c>
      <c r="I91" s="144" t="s">
        <v>101</v>
      </c>
      <c r="J91" s="144"/>
      <c r="K91" s="144"/>
      <c r="L91" s="144"/>
      <c r="M91" s="144"/>
      <c r="N91" s="151"/>
      <c r="O91" s="146"/>
      <c r="P91" s="81"/>
      <c r="Q91" s="2"/>
      <c r="R91" s="2"/>
      <c r="S91" s="2"/>
      <c r="T91" s="2"/>
    </row>
    <row r="92" spans="1:20" ht="15.75" customHeight="1" x14ac:dyDescent="0.2">
      <c r="A92" s="7">
        <v>35210343</v>
      </c>
      <c r="B92" s="6">
        <v>14.14401857152</v>
      </c>
      <c r="C92" s="6">
        <f t="shared" si="37"/>
        <v>14.43</v>
      </c>
      <c r="D92" s="6">
        <f t="shared" si="38"/>
        <v>14.85</v>
      </c>
      <c r="E92" s="6">
        <f t="shared" si="39"/>
        <v>15.17</v>
      </c>
      <c r="F92" s="6">
        <f t="shared" ref="F92" si="50">(E92*102.7)/100</f>
        <v>15.579590000000001</v>
      </c>
      <c r="G92" s="129">
        <f t="shared" si="43"/>
        <v>15.503740000000001</v>
      </c>
      <c r="H92" s="6">
        <f t="shared" si="11"/>
        <v>15.858775646000002</v>
      </c>
      <c r="I92" s="144" t="s">
        <v>3</v>
      </c>
      <c r="J92" s="144"/>
      <c r="K92" s="144"/>
      <c r="L92" s="144"/>
      <c r="M92" s="144"/>
      <c r="N92" s="151"/>
      <c r="O92" s="146"/>
      <c r="P92" s="81"/>
      <c r="Q92" s="2"/>
      <c r="R92" s="2"/>
      <c r="S92" s="2"/>
      <c r="T92" s="2"/>
    </row>
    <row r="93" spans="1:20" ht="15.75" customHeight="1" x14ac:dyDescent="0.2">
      <c r="A93" s="7">
        <v>35210344</v>
      </c>
      <c r="B93" s="6">
        <v>21.18113307462</v>
      </c>
      <c r="C93" s="6">
        <f t="shared" si="37"/>
        <v>21.6</v>
      </c>
      <c r="D93" s="6">
        <f t="shared" si="38"/>
        <v>22.23</v>
      </c>
      <c r="E93" s="6">
        <f t="shared" si="39"/>
        <v>22.71</v>
      </c>
      <c r="F93" s="6">
        <f t="shared" ref="F93" si="51">(E93*102.7)/100</f>
        <v>23.323170000000001</v>
      </c>
      <c r="G93" s="129">
        <f t="shared" si="43"/>
        <v>23.209620000000001</v>
      </c>
      <c r="H93" s="6">
        <f t="shared" si="11"/>
        <v>23.741120298000002</v>
      </c>
      <c r="I93" s="144" t="s">
        <v>4</v>
      </c>
      <c r="J93" s="144"/>
      <c r="K93" s="144"/>
      <c r="L93" s="144"/>
      <c r="M93" s="144"/>
      <c r="N93" s="151"/>
      <c r="O93" s="146"/>
      <c r="P93" s="81"/>
      <c r="Q93" s="2"/>
      <c r="R93" s="2"/>
      <c r="S93" s="2"/>
      <c r="T93" s="2"/>
    </row>
    <row r="94" spans="1:20" ht="15.75" customHeight="1" x14ac:dyDescent="0.2">
      <c r="A94" s="7">
        <v>35210345</v>
      </c>
      <c r="B94" s="6">
        <v>28.229879171939999</v>
      </c>
      <c r="C94" s="6">
        <f t="shared" si="37"/>
        <v>28.79</v>
      </c>
      <c r="D94" s="6">
        <f t="shared" si="38"/>
        <v>29.62</v>
      </c>
      <c r="E94" s="6">
        <f t="shared" si="39"/>
        <v>30.26</v>
      </c>
      <c r="F94" s="6">
        <f t="shared" ref="F94" si="52">(E94*102.7)/100</f>
        <v>31.077020000000001</v>
      </c>
      <c r="G94" s="129">
        <f t="shared" si="43"/>
        <v>30.925720000000002</v>
      </c>
      <c r="H94" s="6">
        <f t="shared" si="11"/>
        <v>31.633918988000005</v>
      </c>
      <c r="I94" s="144" t="s">
        <v>7</v>
      </c>
      <c r="J94" s="144"/>
      <c r="K94" s="144"/>
      <c r="L94" s="144"/>
      <c r="M94" s="144"/>
      <c r="N94" s="151"/>
      <c r="O94" s="146"/>
      <c r="P94" s="81"/>
      <c r="Q94" s="2"/>
      <c r="R94" s="2"/>
      <c r="S94" s="2"/>
      <c r="T94" s="2"/>
    </row>
    <row r="95" spans="1:20" ht="15.75" customHeight="1" x14ac:dyDescent="0.2">
      <c r="A95" s="7">
        <v>35210346</v>
      </c>
      <c r="B95" s="6">
        <v>42.36226614924</v>
      </c>
      <c r="C95" s="6">
        <f t="shared" si="37"/>
        <v>43.21</v>
      </c>
      <c r="D95" s="6">
        <f t="shared" si="38"/>
        <v>44.46</v>
      </c>
      <c r="E95" s="6">
        <f t="shared" si="39"/>
        <v>45.42</v>
      </c>
      <c r="F95" s="6">
        <f t="shared" ref="F95" si="53">(E95*102.7)/100</f>
        <v>46.646340000000002</v>
      </c>
      <c r="G95" s="129">
        <f t="shared" si="43"/>
        <v>46.419240000000002</v>
      </c>
      <c r="H95" s="6">
        <f t="shared" si="11"/>
        <v>47.482240596000004</v>
      </c>
      <c r="I95" s="144" t="s">
        <v>8</v>
      </c>
      <c r="J95" s="144"/>
      <c r="K95" s="144"/>
      <c r="L95" s="144"/>
      <c r="M95" s="144"/>
      <c r="N95" s="151"/>
      <c r="O95" s="146"/>
      <c r="P95" s="81"/>
      <c r="Q95" s="2"/>
      <c r="R95" s="2"/>
      <c r="S95" s="2"/>
      <c r="T95" s="2"/>
    </row>
    <row r="96" spans="1:20" ht="15.75" customHeight="1" x14ac:dyDescent="0.2">
      <c r="A96" s="7">
        <v>35210353</v>
      </c>
      <c r="B96" s="6">
        <v>7.0720092857600001</v>
      </c>
      <c r="C96" s="6">
        <f t="shared" si="37"/>
        <v>7.21</v>
      </c>
      <c r="D96" s="6">
        <f t="shared" si="38"/>
        <v>7.42</v>
      </c>
      <c r="E96" s="6">
        <f t="shared" si="39"/>
        <v>7.58</v>
      </c>
      <c r="F96" s="6">
        <f t="shared" ref="F96" si="54">(E96*102.7)/100</f>
        <v>7.7846599999999997</v>
      </c>
      <c r="G96" s="129">
        <f t="shared" si="43"/>
        <v>7.7467600000000001</v>
      </c>
      <c r="H96" s="6">
        <f t="shared" si="11"/>
        <v>7.9241608040000004</v>
      </c>
      <c r="I96" s="144" t="s">
        <v>5</v>
      </c>
      <c r="J96" s="144"/>
      <c r="K96" s="144"/>
      <c r="L96" s="144"/>
      <c r="M96" s="144"/>
      <c r="N96" s="151"/>
      <c r="O96" s="146"/>
      <c r="P96" s="81"/>
      <c r="Q96" s="2"/>
      <c r="R96" s="2"/>
      <c r="S96" s="2"/>
      <c r="T96" s="2"/>
    </row>
    <row r="97" spans="1:20" ht="15.75" customHeight="1" x14ac:dyDescent="0.2">
      <c r="A97" s="7">
        <v>35210354</v>
      </c>
      <c r="B97" s="6">
        <v>10.631277117080002</v>
      </c>
      <c r="C97" s="6">
        <f t="shared" si="37"/>
        <v>10.84</v>
      </c>
      <c r="D97" s="6">
        <f t="shared" si="38"/>
        <v>11.15</v>
      </c>
      <c r="E97" s="6">
        <f t="shared" si="39"/>
        <v>11.39</v>
      </c>
      <c r="F97" s="6">
        <f t="shared" ref="F97" si="55">(E97*102.7)/100</f>
        <v>11.697530000000002</v>
      </c>
      <c r="G97" s="129">
        <f t="shared" si="43"/>
        <v>11.64058</v>
      </c>
      <c r="H97" s="6">
        <f t="shared" si="11"/>
        <v>11.907149282000001</v>
      </c>
      <c r="I97" s="144" t="s">
        <v>6</v>
      </c>
      <c r="J97" s="144"/>
      <c r="K97" s="144"/>
      <c r="L97" s="144"/>
      <c r="M97" s="144"/>
      <c r="N97" s="151"/>
      <c r="O97" s="146"/>
      <c r="P97" s="81"/>
      <c r="Q97" s="2"/>
      <c r="R97" s="2"/>
      <c r="S97" s="2"/>
      <c r="T97" s="2"/>
    </row>
    <row r="98" spans="1:20" ht="15.75" customHeight="1" x14ac:dyDescent="0.2">
      <c r="A98" s="7">
        <v>35210355</v>
      </c>
      <c r="B98" s="6">
        <v>14.14401857152</v>
      </c>
      <c r="C98" s="6">
        <f t="shared" si="37"/>
        <v>14.43</v>
      </c>
      <c r="D98" s="6">
        <f t="shared" si="38"/>
        <v>14.85</v>
      </c>
      <c r="E98" s="6">
        <f t="shared" si="39"/>
        <v>15.17</v>
      </c>
      <c r="F98" s="6">
        <f t="shared" ref="F98" si="56">(E98*102.7)/100</f>
        <v>15.579590000000001</v>
      </c>
      <c r="G98" s="129">
        <f t="shared" si="43"/>
        <v>15.503740000000001</v>
      </c>
      <c r="H98" s="6">
        <f t="shared" si="11"/>
        <v>15.858775646000002</v>
      </c>
      <c r="I98" s="144" t="s">
        <v>9</v>
      </c>
      <c r="J98" s="144"/>
      <c r="K98" s="144"/>
      <c r="L98" s="144"/>
      <c r="M98" s="144"/>
      <c r="N98" s="151"/>
      <c r="O98" s="146"/>
      <c r="P98" s="81"/>
      <c r="Q98" s="2"/>
      <c r="R98" s="2"/>
      <c r="S98" s="2"/>
      <c r="T98" s="2"/>
    </row>
    <row r="99" spans="1:20" ht="15.75" customHeight="1" x14ac:dyDescent="0.2">
      <c r="A99" s="7">
        <v>35210356</v>
      </c>
      <c r="B99" s="6">
        <v>21.192764668839999</v>
      </c>
      <c r="C99" s="6">
        <f t="shared" si="37"/>
        <v>21.62</v>
      </c>
      <c r="D99" s="6">
        <f t="shared" si="38"/>
        <v>22.25</v>
      </c>
      <c r="E99" s="6">
        <f t="shared" si="39"/>
        <v>22.73</v>
      </c>
      <c r="F99" s="6">
        <f t="shared" ref="F99" si="57">(E99*102.7)/100</f>
        <v>23.343710000000002</v>
      </c>
      <c r="G99" s="129">
        <f t="shared" si="43"/>
        <v>23.230060000000002</v>
      </c>
      <c r="H99" s="6">
        <f t="shared" si="11"/>
        <v>23.762028374</v>
      </c>
      <c r="I99" s="144" t="s">
        <v>10</v>
      </c>
      <c r="J99" s="144"/>
      <c r="K99" s="144"/>
      <c r="L99" s="144"/>
      <c r="M99" s="144"/>
      <c r="N99" s="151"/>
      <c r="O99" s="146"/>
      <c r="P99" s="81"/>
      <c r="Q99" s="2"/>
      <c r="R99" s="2"/>
      <c r="S99" s="2"/>
      <c r="T99" s="2"/>
    </row>
    <row r="100" spans="1:20" ht="15.75" customHeight="1" x14ac:dyDescent="0.2">
      <c r="A100" s="7">
        <v>35210360</v>
      </c>
      <c r="B100" s="6">
        <v>8.2351687077599998</v>
      </c>
      <c r="C100" s="6">
        <f t="shared" si="37"/>
        <v>8.4</v>
      </c>
      <c r="D100" s="6">
        <f t="shared" si="38"/>
        <v>8.64</v>
      </c>
      <c r="E100" s="6">
        <f t="shared" si="39"/>
        <v>8.83</v>
      </c>
      <c r="F100" s="6">
        <f t="shared" ref="F100" si="58">(E100*102.7)/100</f>
        <v>9.0684100000000001</v>
      </c>
      <c r="G100" s="129">
        <f t="shared" si="43"/>
        <v>9.0242599999999999</v>
      </c>
      <c r="H100" s="6">
        <f t="shared" si="11"/>
        <v>9.230915554000001</v>
      </c>
      <c r="I100" s="144" t="s">
        <v>65</v>
      </c>
      <c r="J100" s="144"/>
      <c r="K100" s="144"/>
      <c r="L100" s="144"/>
      <c r="M100" s="144"/>
      <c r="N100" s="151"/>
      <c r="O100" s="146"/>
      <c r="P100" s="81"/>
      <c r="Q100" s="2"/>
      <c r="R100" s="2"/>
      <c r="S100" s="2"/>
      <c r="T100" s="2"/>
    </row>
    <row r="101" spans="1:20" ht="15.75" customHeight="1" x14ac:dyDescent="0.2">
      <c r="A101" s="7">
        <v>35210361</v>
      </c>
      <c r="B101" s="6">
        <v>16.493600603960001</v>
      </c>
      <c r="C101" s="6">
        <f t="shared" si="37"/>
        <v>16.82</v>
      </c>
      <c r="D101" s="6">
        <f t="shared" si="38"/>
        <v>17.309999999999999</v>
      </c>
      <c r="E101" s="6">
        <f t="shared" si="39"/>
        <v>17.68</v>
      </c>
      <c r="F101" s="6">
        <f t="shared" ref="F101" si="59">(E101*102.7)/100</f>
        <v>18.157360000000001</v>
      </c>
      <c r="G101" s="129">
        <f t="shared" si="43"/>
        <v>18.068960000000001</v>
      </c>
      <c r="H101" s="6">
        <f t="shared" si="11"/>
        <v>18.482739184000003</v>
      </c>
      <c r="I101" s="144" t="s">
        <v>66</v>
      </c>
      <c r="J101" s="144"/>
      <c r="K101" s="144"/>
      <c r="L101" s="144"/>
      <c r="M101" s="144"/>
      <c r="N101" s="151"/>
      <c r="O101" s="146"/>
      <c r="P101" s="81"/>
      <c r="Q101" s="2"/>
      <c r="R101" s="2"/>
      <c r="S101" s="2"/>
      <c r="T101" s="2"/>
    </row>
    <row r="102" spans="1:20" ht="15.75" customHeight="1" x14ac:dyDescent="0.2">
      <c r="A102" s="7">
        <v>35210362</v>
      </c>
      <c r="B102" s="6">
        <v>32.952306425259998</v>
      </c>
      <c r="C102" s="6">
        <f t="shared" si="37"/>
        <v>33.61</v>
      </c>
      <c r="D102" s="6">
        <f t="shared" si="38"/>
        <v>34.58</v>
      </c>
      <c r="E102" s="6">
        <f t="shared" si="39"/>
        <v>35.32</v>
      </c>
      <c r="F102" s="6">
        <f t="shared" ref="F102" si="60">(E102*102.7)/100</f>
        <v>36.27364</v>
      </c>
      <c r="G102" s="129">
        <f t="shared" si="43"/>
        <v>36.09704</v>
      </c>
      <c r="H102" s="6">
        <f t="shared" si="11"/>
        <v>36.923662216000004</v>
      </c>
      <c r="I102" s="144" t="s">
        <v>67</v>
      </c>
      <c r="J102" s="144"/>
      <c r="K102" s="144"/>
      <c r="L102" s="144"/>
      <c r="M102" s="144"/>
      <c r="N102" s="151"/>
      <c r="O102" s="146"/>
      <c r="P102" s="81"/>
      <c r="Q102" s="2"/>
      <c r="R102" s="2"/>
      <c r="S102" s="2"/>
      <c r="T102" s="2"/>
    </row>
    <row r="103" spans="1:20" ht="15.75" customHeight="1" x14ac:dyDescent="0.2">
      <c r="A103" s="7">
        <v>35210363</v>
      </c>
      <c r="B103" s="6">
        <v>49.445907029220002</v>
      </c>
      <c r="C103" s="6">
        <f t="shared" si="37"/>
        <v>50.43</v>
      </c>
      <c r="D103" s="6">
        <f t="shared" si="38"/>
        <v>51.89</v>
      </c>
      <c r="E103" s="6">
        <f t="shared" si="39"/>
        <v>53.01</v>
      </c>
      <c r="F103" s="6">
        <f t="shared" ref="F103" si="61">(E103*102.7)/100</f>
        <v>54.441269999999996</v>
      </c>
      <c r="G103" s="129">
        <f t="shared" si="43"/>
        <v>54.176220000000001</v>
      </c>
      <c r="H103" s="6">
        <f t="shared" si="11"/>
        <v>55.416855437999999</v>
      </c>
      <c r="I103" s="144" t="s">
        <v>68</v>
      </c>
      <c r="J103" s="144"/>
      <c r="K103" s="144"/>
      <c r="L103" s="144"/>
      <c r="M103" s="144"/>
      <c r="N103" s="151"/>
      <c r="O103" s="146"/>
      <c r="P103" s="81"/>
      <c r="Q103" s="2"/>
      <c r="R103" s="2"/>
      <c r="S103" s="2"/>
      <c r="T103" s="2"/>
    </row>
    <row r="104" spans="1:20" ht="15.75" customHeight="1" x14ac:dyDescent="0.2">
      <c r="A104" s="7">
        <v>35210364</v>
      </c>
      <c r="B104" s="6">
        <v>74.151413152499998</v>
      </c>
      <c r="C104" s="6">
        <f t="shared" si="37"/>
        <v>75.63</v>
      </c>
      <c r="D104" s="6">
        <f t="shared" si="38"/>
        <v>77.819999999999993</v>
      </c>
      <c r="E104" s="6">
        <f t="shared" si="39"/>
        <v>79.489999999999995</v>
      </c>
      <c r="F104" s="6">
        <f t="shared" ref="F104" si="62">(E104*102.7)/100</f>
        <v>81.636229999999998</v>
      </c>
      <c r="G104" s="129">
        <f t="shared" si="43"/>
        <v>81.238779999999991</v>
      </c>
      <c r="H104" s="6">
        <f t="shared" si="11"/>
        <v>83.099148061999998</v>
      </c>
      <c r="I104" s="144" t="s">
        <v>69</v>
      </c>
      <c r="J104" s="144"/>
      <c r="K104" s="144"/>
      <c r="L104" s="144"/>
      <c r="M104" s="144"/>
      <c r="N104" s="151"/>
      <c r="O104" s="146"/>
      <c r="P104" s="81"/>
      <c r="Q104" s="2"/>
      <c r="R104" s="2"/>
      <c r="S104" s="2"/>
      <c r="T104" s="2"/>
    </row>
    <row r="105" spans="1:20" ht="15.75" customHeight="1" x14ac:dyDescent="0.2">
      <c r="A105" s="7">
        <v>35210365</v>
      </c>
      <c r="B105" s="6">
        <v>98.845287681560009</v>
      </c>
      <c r="C105" s="6">
        <f t="shared" si="37"/>
        <v>100.82</v>
      </c>
      <c r="D105" s="6">
        <f t="shared" si="38"/>
        <v>103.74</v>
      </c>
      <c r="E105" s="6">
        <f t="shared" si="39"/>
        <v>105.97</v>
      </c>
      <c r="F105" s="6">
        <f t="shared" ref="F105:F108" si="63">(E105*102.7)/100</f>
        <v>108.83119000000001</v>
      </c>
      <c r="G105" s="129">
        <f t="shared" si="43"/>
        <v>108.30134</v>
      </c>
      <c r="H105" s="6">
        <f t="shared" si="11"/>
        <v>110.78144068600001</v>
      </c>
      <c r="I105" s="144" t="s">
        <v>70</v>
      </c>
      <c r="J105" s="144"/>
      <c r="K105" s="144"/>
      <c r="L105" s="144"/>
      <c r="M105" s="144"/>
      <c r="N105" s="151"/>
      <c r="O105" s="146"/>
      <c r="P105" s="81"/>
      <c r="Q105" s="2"/>
      <c r="R105" s="2"/>
      <c r="S105" s="2"/>
      <c r="T105" s="2"/>
    </row>
    <row r="106" spans="1:20" ht="15.75" customHeight="1" x14ac:dyDescent="0.2">
      <c r="A106" s="9">
        <v>35210366</v>
      </c>
      <c r="B106" s="10">
        <v>148.27956311656001</v>
      </c>
      <c r="C106" s="6">
        <f t="shared" si="37"/>
        <v>151.25</v>
      </c>
      <c r="D106" s="6">
        <f t="shared" si="38"/>
        <v>155.63999999999999</v>
      </c>
      <c r="E106" s="6">
        <f t="shared" si="39"/>
        <v>158.99</v>
      </c>
      <c r="F106" s="6">
        <f t="shared" si="63"/>
        <v>163.28273000000002</v>
      </c>
      <c r="G106" s="129">
        <f t="shared" si="43"/>
        <v>162.48778000000001</v>
      </c>
      <c r="H106" s="6">
        <f t="shared" si="11"/>
        <v>166.20875016200003</v>
      </c>
      <c r="I106" s="144" t="s">
        <v>71</v>
      </c>
      <c r="J106" s="144"/>
      <c r="K106" s="144"/>
      <c r="L106" s="144"/>
      <c r="M106" s="144"/>
      <c r="N106" s="151"/>
      <c r="O106" s="146"/>
      <c r="P106" s="81"/>
      <c r="Q106" s="2"/>
      <c r="R106" s="2"/>
      <c r="S106" s="2"/>
      <c r="T106" s="2"/>
    </row>
    <row r="107" spans="1:20" s="4" customFormat="1" ht="29.25" customHeight="1" x14ac:dyDescent="0.2">
      <c r="A107" s="154" t="s">
        <v>329</v>
      </c>
      <c r="B107" s="177"/>
      <c r="C107" s="177"/>
      <c r="D107" s="177"/>
      <c r="E107" s="177"/>
      <c r="F107" s="177"/>
      <c r="G107" s="177"/>
      <c r="H107" s="177"/>
      <c r="I107" s="177"/>
      <c r="J107" s="177"/>
      <c r="K107" s="177"/>
      <c r="L107" s="177"/>
      <c r="M107" s="177"/>
      <c r="N107" s="177"/>
      <c r="O107" s="178"/>
      <c r="P107" s="78"/>
      <c r="Q107" s="27"/>
    </row>
    <row r="108" spans="1:20" ht="15.75" customHeight="1" x14ac:dyDescent="0.2">
      <c r="A108" s="7">
        <v>35210410</v>
      </c>
      <c r="B108" s="6">
        <v>10.57311914598</v>
      </c>
      <c r="C108" s="6">
        <f t="shared" si="37"/>
        <v>10.78</v>
      </c>
      <c r="D108" s="6">
        <f t="shared" si="38"/>
        <v>11.09</v>
      </c>
      <c r="E108" s="6">
        <f t="shared" si="39"/>
        <v>11.33</v>
      </c>
      <c r="F108" s="6">
        <f t="shared" si="63"/>
        <v>11.635910000000001</v>
      </c>
      <c r="G108" s="129">
        <f t="shared" ref="G108" si="64">(E108*102.2)/100</f>
        <v>11.57926</v>
      </c>
      <c r="H108" s="6">
        <f t="shared" si="11"/>
        <v>11.844425054</v>
      </c>
      <c r="I108" s="150" t="s">
        <v>35</v>
      </c>
      <c r="J108" s="150"/>
      <c r="K108" s="150"/>
      <c r="L108" s="150"/>
      <c r="M108" s="150"/>
      <c r="N108" s="150"/>
      <c r="O108" s="148"/>
      <c r="P108" s="81"/>
      <c r="Q108" s="2"/>
      <c r="R108" s="2"/>
      <c r="S108" s="2"/>
      <c r="T108" s="2"/>
    </row>
    <row r="109" spans="1:20" ht="15.75" customHeight="1" x14ac:dyDescent="0.2">
      <c r="A109" s="7">
        <v>35210411</v>
      </c>
      <c r="B109" s="6">
        <v>21.134606697740001</v>
      </c>
      <c r="C109" s="6">
        <f t="shared" si="37"/>
        <v>21.56</v>
      </c>
      <c r="D109" s="6">
        <f t="shared" si="38"/>
        <v>22.19</v>
      </c>
      <c r="E109" s="6">
        <f t="shared" si="39"/>
        <v>22.67</v>
      </c>
      <c r="F109" s="6">
        <f t="shared" ref="F109" si="65">(E109*102.7)/100</f>
        <v>23.282090000000004</v>
      </c>
      <c r="G109" s="129">
        <f t="shared" ref="G109:G130" si="66">(E109*102.2)/100</f>
        <v>23.168740000000003</v>
      </c>
      <c r="H109" s="6">
        <f t="shared" si="11"/>
        <v>23.699304146000003</v>
      </c>
      <c r="I109" s="144" t="s">
        <v>36</v>
      </c>
      <c r="J109" s="144"/>
      <c r="K109" s="144"/>
      <c r="L109" s="144"/>
      <c r="M109" s="144"/>
      <c r="N109" s="151"/>
      <c r="O109" s="146"/>
      <c r="P109" s="81"/>
      <c r="Q109" s="2"/>
      <c r="R109" s="2"/>
      <c r="S109" s="2"/>
      <c r="T109" s="2"/>
    </row>
    <row r="110" spans="1:20" ht="15.75" customHeight="1" x14ac:dyDescent="0.2">
      <c r="A110" s="7">
        <v>35210412</v>
      </c>
      <c r="B110" s="6">
        <v>42.257581801259995</v>
      </c>
      <c r="C110" s="6">
        <f t="shared" si="37"/>
        <v>43.1</v>
      </c>
      <c r="D110" s="6">
        <f t="shared" si="38"/>
        <v>44.35</v>
      </c>
      <c r="E110" s="6">
        <f t="shared" si="39"/>
        <v>45.3</v>
      </c>
      <c r="F110" s="6">
        <f t="shared" ref="F110" si="67">(E110*102.7)/100</f>
        <v>46.523099999999992</v>
      </c>
      <c r="G110" s="129">
        <f t="shared" si="66"/>
        <v>46.296599999999998</v>
      </c>
      <c r="H110" s="6">
        <f t="shared" si="11"/>
        <v>47.356792139999996</v>
      </c>
      <c r="I110" s="144" t="s">
        <v>37</v>
      </c>
      <c r="J110" s="144"/>
      <c r="K110" s="144"/>
      <c r="L110" s="144"/>
      <c r="M110" s="144"/>
      <c r="N110" s="151"/>
      <c r="O110" s="146"/>
      <c r="P110" s="81"/>
      <c r="Q110" s="2"/>
      <c r="R110" s="2"/>
      <c r="S110" s="2"/>
      <c r="T110" s="2"/>
    </row>
    <row r="111" spans="1:20" ht="15.75" customHeight="1" x14ac:dyDescent="0.2">
      <c r="A111" s="7">
        <v>35210413</v>
      </c>
      <c r="B111" s="6">
        <v>63.380556904779993</v>
      </c>
      <c r="C111" s="6">
        <f t="shared" si="37"/>
        <v>64.650000000000006</v>
      </c>
      <c r="D111" s="6">
        <f t="shared" si="38"/>
        <v>66.52</v>
      </c>
      <c r="E111" s="6">
        <f t="shared" si="39"/>
        <v>67.95</v>
      </c>
      <c r="F111" s="6">
        <f t="shared" ref="F111" si="68">(E111*102.7)/100</f>
        <v>69.784649999999999</v>
      </c>
      <c r="G111" s="129">
        <f t="shared" si="66"/>
        <v>69.444900000000004</v>
      </c>
      <c r="H111" s="6">
        <f t="shared" si="11"/>
        <v>71.035188210000001</v>
      </c>
      <c r="I111" s="144" t="s">
        <v>40</v>
      </c>
      <c r="J111" s="144"/>
      <c r="K111" s="144"/>
      <c r="L111" s="144"/>
      <c r="M111" s="144"/>
      <c r="N111" s="151"/>
      <c r="O111" s="146"/>
      <c r="P111" s="81"/>
      <c r="Q111" s="2"/>
      <c r="R111" s="2"/>
      <c r="S111" s="2"/>
      <c r="T111" s="2"/>
    </row>
    <row r="112" spans="1:20" ht="15.75" customHeight="1" x14ac:dyDescent="0.2">
      <c r="A112" s="7">
        <v>35210414</v>
      </c>
      <c r="B112" s="6">
        <v>95.099914342719998</v>
      </c>
      <c r="C112" s="6">
        <f t="shared" si="37"/>
        <v>97</v>
      </c>
      <c r="D112" s="6">
        <f t="shared" si="38"/>
        <v>99.81</v>
      </c>
      <c r="E112" s="6">
        <f t="shared" si="39"/>
        <v>101.96</v>
      </c>
      <c r="F112" s="6">
        <f t="shared" ref="F112" si="69">(E112*102.7)/100</f>
        <v>104.71292</v>
      </c>
      <c r="G112" s="129">
        <f t="shared" si="66"/>
        <v>104.20312</v>
      </c>
      <c r="H112" s="6">
        <f t="shared" si="11"/>
        <v>106.58937144800001</v>
      </c>
      <c r="I112" s="144" t="s">
        <v>38</v>
      </c>
      <c r="J112" s="144"/>
      <c r="K112" s="144"/>
      <c r="L112" s="144"/>
      <c r="M112" s="144"/>
      <c r="N112" s="151"/>
      <c r="O112" s="146"/>
      <c r="P112" s="81"/>
      <c r="Q112" s="2"/>
      <c r="R112" s="2"/>
      <c r="S112" s="2"/>
      <c r="T112" s="2"/>
    </row>
    <row r="113" spans="1:20" ht="15.75" customHeight="1" x14ac:dyDescent="0.2">
      <c r="A113" s="7">
        <v>35210415</v>
      </c>
      <c r="B113" s="6">
        <v>126.77274540377999</v>
      </c>
      <c r="C113" s="6">
        <f t="shared" si="37"/>
        <v>129.31</v>
      </c>
      <c r="D113" s="6">
        <f t="shared" si="38"/>
        <v>133.06</v>
      </c>
      <c r="E113" s="6">
        <f t="shared" si="39"/>
        <v>135.91999999999999</v>
      </c>
      <c r="F113" s="6">
        <f t="shared" ref="F113" si="70">(E113*102.7)/100</f>
        <v>139.58983999999998</v>
      </c>
      <c r="G113" s="129">
        <f t="shared" si="66"/>
        <v>138.91023999999999</v>
      </c>
      <c r="H113" s="6">
        <f t="shared" si="11"/>
        <v>142.09128449599999</v>
      </c>
      <c r="I113" s="144" t="s">
        <v>39</v>
      </c>
      <c r="J113" s="144"/>
      <c r="K113" s="144"/>
      <c r="L113" s="144"/>
      <c r="M113" s="144"/>
      <c r="N113" s="151"/>
      <c r="O113" s="146"/>
      <c r="P113" s="81"/>
      <c r="Q113" s="2"/>
      <c r="R113" s="2"/>
      <c r="S113" s="2"/>
      <c r="T113" s="2"/>
    </row>
    <row r="114" spans="1:20" ht="15.75" customHeight="1" x14ac:dyDescent="0.2">
      <c r="A114" s="8">
        <v>35210416</v>
      </c>
      <c r="B114" s="6">
        <v>190.15330230855997</v>
      </c>
      <c r="C114" s="6">
        <f t="shared" si="37"/>
        <v>193.96</v>
      </c>
      <c r="D114" s="6">
        <f t="shared" si="38"/>
        <v>199.58</v>
      </c>
      <c r="E114" s="6">
        <f t="shared" si="39"/>
        <v>203.87</v>
      </c>
      <c r="F114" s="6">
        <f t="shared" ref="F114" si="71">(E114*102.7)/100</f>
        <v>209.37449000000001</v>
      </c>
      <c r="G114" s="129">
        <f t="shared" si="66"/>
        <v>208.35514000000003</v>
      </c>
      <c r="H114" s="6">
        <f t="shared" si="11"/>
        <v>213.12647270600007</v>
      </c>
      <c r="I114" s="144" t="s">
        <v>100</v>
      </c>
      <c r="J114" s="144"/>
      <c r="K114" s="144"/>
      <c r="L114" s="144"/>
      <c r="M114" s="144"/>
      <c r="N114" s="151"/>
      <c r="O114" s="146"/>
      <c r="P114" s="81"/>
      <c r="Q114" s="2"/>
      <c r="R114" s="2"/>
      <c r="S114" s="2"/>
      <c r="T114" s="2"/>
    </row>
    <row r="115" spans="1:20" ht="15.75" customHeight="1" x14ac:dyDescent="0.2">
      <c r="A115" s="8">
        <v>35210417</v>
      </c>
      <c r="B115" s="6">
        <v>253.48733283645998</v>
      </c>
      <c r="C115" s="6">
        <f t="shared" si="37"/>
        <v>258.56</v>
      </c>
      <c r="D115" s="6">
        <f t="shared" si="38"/>
        <v>266.06</v>
      </c>
      <c r="E115" s="6">
        <f t="shared" si="39"/>
        <v>271.77999999999997</v>
      </c>
      <c r="F115" s="6">
        <f t="shared" ref="F115" si="72">(E115*102.7)/100</f>
        <v>279.11805999999996</v>
      </c>
      <c r="G115" s="129">
        <f t="shared" si="66"/>
        <v>277.75915999999995</v>
      </c>
      <c r="H115" s="6">
        <f t="shared" si="11"/>
        <v>284.11984476399999</v>
      </c>
      <c r="I115" s="144" t="s">
        <v>101</v>
      </c>
      <c r="J115" s="144"/>
      <c r="K115" s="144"/>
      <c r="L115" s="144"/>
      <c r="M115" s="144"/>
      <c r="N115" s="151"/>
      <c r="O115" s="146"/>
      <c r="P115" s="81"/>
      <c r="Q115" s="2"/>
      <c r="R115" s="2"/>
      <c r="S115" s="2"/>
      <c r="T115" s="2"/>
    </row>
    <row r="116" spans="1:20" ht="15.75" customHeight="1" x14ac:dyDescent="0.2">
      <c r="A116" s="7">
        <v>35210443</v>
      </c>
      <c r="B116" s="6">
        <v>18.12202379476</v>
      </c>
      <c r="C116" s="6">
        <f t="shared" si="37"/>
        <v>18.48</v>
      </c>
      <c r="D116" s="6">
        <f t="shared" si="38"/>
        <v>19.02</v>
      </c>
      <c r="E116" s="6">
        <f t="shared" si="39"/>
        <v>19.43</v>
      </c>
      <c r="F116" s="6">
        <f t="shared" ref="F116" si="73">(E116*102.7)/100</f>
        <v>19.954609999999999</v>
      </c>
      <c r="G116" s="129">
        <f t="shared" si="66"/>
        <v>19.85746</v>
      </c>
      <c r="H116" s="6">
        <f t="shared" si="11"/>
        <v>20.312195834000001</v>
      </c>
      <c r="I116" s="144" t="s">
        <v>3</v>
      </c>
      <c r="J116" s="144"/>
      <c r="K116" s="144"/>
      <c r="L116" s="144"/>
      <c r="M116" s="144"/>
      <c r="N116" s="151"/>
      <c r="O116" s="146"/>
      <c r="P116" s="81"/>
      <c r="Q116" s="2"/>
      <c r="R116" s="2"/>
      <c r="S116" s="2"/>
      <c r="T116" s="2"/>
    </row>
    <row r="117" spans="1:20" ht="15.75" customHeight="1" x14ac:dyDescent="0.2">
      <c r="A117" s="7">
        <v>35210444</v>
      </c>
      <c r="B117" s="6">
        <v>27.159772503700001</v>
      </c>
      <c r="C117" s="6">
        <f t="shared" si="37"/>
        <v>27.7</v>
      </c>
      <c r="D117" s="6">
        <f t="shared" si="38"/>
        <v>28.5</v>
      </c>
      <c r="E117" s="6">
        <f t="shared" si="39"/>
        <v>29.11</v>
      </c>
      <c r="F117" s="6">
        <f t="shared" ref="F117" si="74">(E117*102.7)/100</f>
        <v>29.895970000000002</v>
      </c>
      <c r="G117" s="129">
        <f t="shared" si="66"/>
        <v>29.750419999999998</v>
      </c>
      <c r="H117" s="6">
        <f t="shared" si="11"/>
        <v>30.431704617999998</v>
      </c>
      <c r="I117" s="144" t="s">
        <v>4</v>
      </c>
      <c r="J117" s="144"/>
      <c r="K117" s="144"/>
      <c r="L117" s="144"/>
      <c r="M117" s="144"/>
      <c r="N117" s="151"/>
      <c r="O117" s="146"/>
      <c r="P117" s="81"/>
      <c r="Q117" s="2"/>
      <c r="R117" s="2"/>
      <c r="S117" s="2"/>
      <c r="T117" s="2"/>
    </row>
    <row r="118" spans="1:20" ht="15.75" customHeight="1" x14ac:dyDescent="0.2">
      <c r="A118" s="7">
        <v>35210445</v>
      </c>
      <c r="B118" s="6">
        <v>36.232415995299995</v>
      </c>
      <c r="C118" s="6">
        <f t="shared" si="37"/>
        <v>36.96</v>
      </c>
      <c r="D118" s="6">
        <f t="shared" si="38"/>
        <v>38.03</v>
      </c>
      <c r="E118" s="6">
        <f t="shared" si="39"/>
        <v>38.85</v>
      </c>
      <c r="F118" s="6">
        <f t="shared" ref="F118" si="75">(E118*102.7)/100</f>
        <v>39.898950000000006</v>
      </c>
      <c r="G118" s="129">
        <f t="shared" si="66"/>
        <v>39.704700000000003</v>
      </c>
      <c r="H118" s="6">
        <f t="shared" si="11"/>
        <v>40.613937630000002</v>
      </c>
      <c r="I118" s="144" t="s">
        <v>7</v>
      </c>
      <c r="J118" s="144"/>
      <c r="K118" s="144"/>
      <c r="L118" s="144"/>
      <c r="M118" s="144"/>
      <c r="N118" s="151"/>
      <c r="O118" s="146"/>
      <c r="P118" s="81"/>
      <c r="Q118" s="2"/>
      <c r="R118" s="2"/>
      <c r="S118" s="2"/>
      <c r="T118" s="2"/>
    </row>
    <row r="119" spans="1:20" ht="15.75" customHeight="1" x14ac:dyDescent="0.2">
      <c r="A119" s="7">
        <v>35210446</v>
      </c>
      <c r="B119" s="6">
        <v>54.331176601620001</v>
      </c>
      <c r="C119" s="6">
        <f t="shared" si="37"/>
        <v>55.42</v>
      </c>
      <c r="D119" s="6">
        <f t="shared" si="38"/>
        <v>57.03</v>
      </c>
      <c r="E119" s="6">
        <f t="shared" si="39"/>
        <v>58.26</v>
      </c>
      <c r="F119" s="6">
        <f t="shared" ref="F119" si="76">(E119*102.7)/100</f>
        <v>59.833019999999998</v>
      </c>
      <c r="G119" s="129">
        <f t="shared" si="66"/>
        <v>59.541719999999998</v>
      </c>
      <c r="H119" s="6">
        <f t="shared" si="11"/>
        <v>60.905225387999998</v>
      </c>
      <c r="I119" s="144" t="s">
        <v>8</v>
      </c>
      <c r="J119" s="144"/>
      <c r="K119" s="144"/>
      <c r="L119" s="144"/>
      <c r="M119" s="144"/>
      <c r="N119" s="151"/>
      <c r="O119" s="146"/>
      <c r="P119" s="81"/>
      <c r="Q119" s="2"/>
      <c r="R119" s="2"/>
      <c r="S119" s="2"/>
      <c r="T119" s="2"/>
    </row>
    <row r="120" spans="1:20" ht="15.75" customHeight="1" x14ac:dyDescent="0.2">
      <c r="A120" s="7">
        <v>35210453</v>
      </c>
      <c r="B120" s="6">
        <v>9.0493803031599995</v>
      </c>
      <c r="C120" s="6">
        <f t="shared" si="37"/>
        <v>9.23</v>
      </c>
      <c r="D120" s="6">
        <f t="shared" si="38"/>
        <v>9.5</v>
      </c>
      <c r="E120" s="6">
        <f t="shared" si="39"/>
        <v>9.6999999999999993</v>
      </c>
      <c r="F120" s="6">
        <f t="shared" ref="F120" si="77">(E120*102.7)/100</f>
        <v>9.9619</v>
      </c>
      <c r="G120" s="129">
        <f t="shared" si="66"/>
        <v>9.9133999999999993</v>
      </c>
      <c r="H120" s="6">
        <f t="shared" ref="H120:H160" si="78">(G120*102.29)/100</f>
        <v>10.14041686</v>
      </c>
      <c r="I120" s="144" t="s">
        <v>5</v>
      </c>
      <c r="J120" s="144"/>
      <c r="K120" s="144"/>
      <c r="L120" s="144"/>
      <c r="M120" s="144"/>
      <c r="N120" s="151"/>
      <c r="O120" s="146"/>
      <c r="P120" s="81"/>
      <c r="Q120" s="2"/>
      <c r="R120" s="2"/>
      <c r="S120" s="2"/>
      <c r="T120" s="2"/>
    </row>
    <row r="121" spans="1:20" ht="15.75" customHeight="1" x14ac:dyDescent="0.2">
      <c r="A121" s="7">
        <v>35210454</v>
      </c>
      <c r="B121" s="6">
        <v>13.597333643179997</v>
      </c>
      <c r="C121" s="6">
        <f t="shared" si="37"/>
        <v>13.87</v>
      </c>
      <c r="D121" s="6">
        <f t="shared" si="38"/>
        <v>14.27</v>
      </c>
      <c r="E121" s="6">
        <f t="shared" si="39"/>
        <v>14.58</v>
      </c>
      <c r="F121" s="6">
        <f t="shared" ref="F121" si="79">(E121*102.7)/100</f>
        <v>14.973660000000001</v>
      </c>
      <c r="G121" s="129">
        <f t="shared" si="66"/>
        <v>14.90076</v>
      </c>
      <c r="H121" s="6">
        <f t="shared" si="78"/>
        <v>15.241987404000001</v>
      </c>
      <c r="I121" s="144" t="s">
        <v>6</v>
      </c>
      <c r="J121" s="144"/>
      <c r="K121" s="144"/>
      <c r="L121" s="144"/>
      <c r="M121" s="144"/>
      <c r="N121" s="151"/>
      <c r="O121" s="146"/>
      <c r="P121" s="81"/>
      <c r="Q121" s="2"/>
      <c r="R121" s="2"/>
      <c r="S121" s="2"/>
      <c r="T121" s="2"/>
    </row>
    <row r="122" spans="1:20" ht="15.75" customHeight="1" x14ac:dyDescent="0.2">
      <c r="A122" s="7">
        <v>35210455</v>
      </c>
      <c r="B122" s="6">
        <v>18.12202379476</v>
      </c>
      <c r="C122" s="6">
        <f t="shared" si="37"/>
        <v>18.48</v>
      </c>
      <c r="D122" s="6">
        <f t="shared" si="38"/>
        <v>19.02</v>
      </c>
      <c r="E122" s="6">
        <f t="shared" si="39"/>
        <v>19.43</v>
      </c>
      <c r="F122" s="6">
        <f t="shared" ref="F122" si="80">(E122*102.7)/100</f>
        <v>19.954609999999999</v>
      </c>
      <c r="G122" s="129">
        <f t="shared" si="66"/>
        <v>19.85746</v>
      </c>
      <c r="H122" s="6">
        <f t="shared" si="78"/>
        <v>20.312195834000001</v>
      </c>
      <c r="I122" s="144" t="s">
        <v>9</v>
      </c>
      <c r="J122" s="144"/>
      <c r="K122" s="144"/>
      <c r="L122" s="144"/>
      <c r="M122" s="144"/>
      <c r="N122" s="151"/>
      <c r="O122" s="146"/>
      <c r="P122" s="81"/>
      <c r="Q122" s="2"/>
      <c r="R122" s="2"/>
      <c r="S122" s="2"/>
      <c r="T122" s="2"/>
    </row>
    <row r="123" spans="1:20" ht="15.75" customHeight="1" x14ac:dyDescent="0.2">
      <c r="A123" s="7">
        <v>35210456</v>
      </c>
      <c r="B123" s="6">
        <v>27.159772503700001</v>
      </c>
      <c r="C123" s="6">
        <f t="shared" si="37"/>
        <v>27.7</v>
      </c>
      <c r="D123" s="6">
        <f t="shared" si="38"/>
        <v>28.5</v>
      </c>
      <c r="E123" s="6">
        <f t="shared" si="39"/>
        <v>29.11</v>
      </c>
      <c r="F123" s="6">
        <f t="shared" ref="F123" si="81">(E123*102.7)/100</f>
        <v>29.895970000000002</v>
      </c>
      <c r="G123" s="129">
        <f t="shared" si="66"/>
        <v>29.750419999999998</v>
      </c>
      <c r="H123" s="6">
        <f t="shared" si="78"/>
        <v>30.431704617999998</v>
      </c>
      <c r="I123" s="144" t="s">
        <v>10</v>
      </c>
      <c r="J123" s="144"/>
      <c r="K123" s="144"/>
      <c r="L123" s="144"/>
      <c r="M123" s="144"/>
      <c r="N123" s="151"/>
      <c r="O123" s="146"/>
      <c r="P123" s="81"/>
      <c r="Q123" s="2"/>
      <c r="R123" s="2"/>
      <c r="S123" s="2"/>
      <c r="T123" s="2"/>
    </row>
    <row r="124" spans="1:20" ht="15.75" customHeight="1" x14ac:dyDescent="0.2">
      <c r="A124" s="7">
        <v>35210460</v>
      </c>
      <c r="B124" s="6">
        <v>10.57311914598</v>
      </c>
      <c r="C124" s="6">
        <f t="shared" si="37"/>
        <v>10.78</v>
      </c>
      <c r="D124" s="6">
        <f t="shared" si="38"/>
        <v>11.09</v>
      </c>
      <c r="E124" s="6">
        <f t="shared" si="39"/>
        <v>11.33</v>
      </c>
      <c r="F124" s="6">
        <f t="shared" ref="F124" si="82">(E124*102.7)/100</f>
        <v>11.635910000000001</v>
      </c>
      <c r="G124" s="129">
        <f t="shared" si="66"/>
        <v>11.57926</v>
      </c>
      <c r="H124" s="6">
        <f t="shared" si="78"/>
        <v>11.844425054</v>
      </c>
      <c r="I124" s="144" t="s">
        <v>65</v>
      </c>
      <c r="J124" s="144"/>
      <c r="K124" s="144"/>
      <c r="L124" s="144"/>
      <c r="M124" s="144"/>
      <c r="N124" s="151"/>
      <c r="O124" s="146"/>
      <c r="P124" s="81"/>
      <c r="Q124" s="2"/>
      <c r="R124" s="2"/>
      <c r="S124" s="2"/>
      <c r="T124" s="2"/>
    </row>
    <row r="125" spans="1:20" ht="15.75" customHeight="1" x14ac:dyDescent="0.2">
      <c r="A125" s="7">
        <v>35210461</v>
      </c>
      <c r="B125" s="6">
        <v>21.134606697740001</v>
      </c>
      <c r="C125" s="6">
        <f t="shared" si="37"/>
        <v>21.56</v>
      </c>
      <c r="D125" s="6">
        <f t="shared" si="38"/>
        <v>22.19</v>
      </c>
      <c r="E125" s="6">
        <f t="shared" si="39"/>
        <v>22.67</v>
      </c>
      <c r="F125" s="6">
        <f t="shared" ref="F125" si="83">(E125*102.7)/100</f>
        <v>23.282090000000004</v>
      </c>
      <c r="G125" s="129">
        <f t="shared" si="66"/>
        <v>23.168740000000003</v>
      </c>
      <c r="H125" s="6">
        <f t="shared" si="78"/>
        <v>23.699304146000003</v>
      </c>
      <c r="I125" s="144" t="s">
        <v>66</v>
      </c>
      <c r="J125" s="144"/>
      <c r="K125" s="144"/>
      <c r="L125" s="144"/>
      <c r="M125" s="144"/>
      <c r="N125" s="151"/>
      <c r="O125" s="146"/>
      <c r="P125" s="81"/>
      <c r="Q125" s="2"/>
      <c r="R125" s="2"/>
      <c r="S125" s="2"/>
      <c r="T125" s="2"/>
    </row>
    <row r="126" spans="1:20" ht="15.75" customHeight="1" x14ac:dyDescent="0.2">
      <c r="A126" s="7">
        <v>35210462</v>
      </c>
      <c r="B126" s="6">
        <v>42.257581801259995</v>
      </c>
      <c r="C126" s="6">
        <f t="shared" si="37"/>
        <v>43.1</v>
      </c>
      <c r="D126" s="6">
        <f t="shared" si="38"/>
        <v>44.35</v>
      </c>
      <c r="E126" s="6">
        <f t="shared" si="39"/>
        <v>45.3</v>
      </c>
      <c r="F126" s="6">
        <f t="shared" ref="F126" si="84">(E126*102.7)/100</f>
        <v>46.523099999999992</v>
      </c>
      <c r="G126" s="129">
        <f t="shared" si="66"/>
        <v>46.296599999999998</v>
      </c>
      <c r="H126" s="6">
        <f t="shared" si="78"/>
        <v>47.356792139999996</v>
      </c>
      <c r="I126" s="144" t="s">
        <v>67</v>
      </c>
      <c r="J126" s="144"/>
      <c r="K126" s="144"/>
      <c r="L126" s="144"/>
      <c r="M126" s="144"/>
      <c r="N126" s="151"/>
      <c r="O126" s="146"/>
      <c r="P126" s="81"/>
      <c r="Q126" s="2"/>
      <c r="R126" s="2"/>
      <c r="S126" s="2"/>
      <c r="T126" s="2"/>
    </row>
    <row r="127" spans="1:20" ht="15.75" customHeight="1" x14ac:dyDescent="0.2">
      <c r="A127" s="7">
        <v>35210463</v>
      </c>
      <c r="B127" s="6">
        <v>63.380556904779993</v>
      </c>
      <c r="C127" s="6">
        <f t="shared" si="37"/>
        <v>64.650000000000006</v>
      </c>
      <c r="D127" s="6">
        <f t="shared" si="38"/>
        <v>66.52</v>
      </c>
      <c r="E127" s="6">
        <f t="shared" si="39"/>
        <v>67.95</v>
      </c>
      <c r="F127" s="6">
        <f t="shared" ref="F127" si="85">(E127*102.7)/100</f>
        <v>69.784649999999999</v>
      </c>
      <c r="G127" s="129">
        <f t="shared" si="66"/>
        <v>69.444900000000004</v>
      </c>
      <c r="H127" s="6">
        <f t="shared" si="78"/>
        <v>71.035188210000001</v>
      </c>
      <c r="I127" s="144" t="s">
        <v>68</v>
      </c>
      <c r="J127" s="144"/>
      <c r="K127" s="144"/>
      <c r="L127" s="144"/>
      <c r="M127" s="144"/>
      <c r="N127" s="151"/>
      <c r="O127" s="146"/>
      <c r="P127" s="81"/>
      <c r="Q127" s="2"/>
      <c r="R127" s="2"/>
      <c r="S127" s="2"/>
      <c r="T127" s="2"/>
    </row>
    <row r="128" spans="1:20" ht="15.75" customHeight="1" x14ac:dyDescent="0.2">
      <c r="A128" s="7">
        <v>35210464</v>
      </c>
      <c r="B128" s="6">
        <v>95.099914342719998</v>
      </c>
      <c r="C128" s="6">
        <f t="shared" si="37"/>
        <v>97</v>
      </c>
      <c r="D128" s="6">
        <f t="shared" si="38"/>
        <v>99.81</v>
      </c>
      <c r="E128" s="6">
        <f t="shared" si="39"/>
        <v>101.96</v>
      </c>
      <c r="F128" s="6">
        <f t="shared" ref="F128" si="86">(E128*102.7)/100</f>
        <v>104.71292</v>
      </c>
      <c r="G128" s="129">
        <f t="shared" si="66"/>
        <v>104.20312</v>
      </c>
      <c r="H128" s="6">
        <f t="shared" si="78"/>
        <v>106.58937144800001</v>
      </c>
      <c r="I128" s="144" t="s">
        <v>69</v>
      </c>
      <c r="J128" s="144"/>
      <c r="K128" s="144"/>
      <c r="L128" s="144"/>
      <c r="M128" s="144"/>
      <c r="N128" s="151"/>
      <c r="O128" s="146"/>
      <c r="P128" s="81"/>
      <c r="Q128" s="2"/>
      <c r="R128" s="2"/>
      <c r="S128" s="2"/>
      <c r="T128" s="2"/>
    </row>
    <row r="129" spans="1:20" ht="15.75" customHeight="1" x14ac:dyDescent="0.2">
      <c r="A129" s="7">
        <v>35210465</v>
      </c>
      <c r="B129" s="6">
        <v>126.77274540377999</v>
      </c>
      <c r="C129" s="6">
        <f t="shared" si="37"/>
        <v>129.31</v>
      </c>
      <c r="D129" s="6">
        <f t="shared" si="38"/>
        <v>133.06</v>
      </c>
      <c r="E129" s="6">
        <f t="shared" si="39"/>
        <v>135.91999999999999</v>
      </c>
      <c r="F129" s="6">
        <f t="shared" ref="F129" si="87">(E129*102.7)/100</f>
        <v>139.58983999999998</v>
      </c>
      <c r="G129" s="129">
        <f t="shared" si="66"/>
        <v>138.91023999999999</v>
      </c>
      <c r="H129" s="6">
        <f t="shared" si="78"/>
        <v>142.09128449599999</v>
      </c>
      <c r="I129" s="144" t="s">
        <v>70</v>
      </c>
      <c r="J129" s="144"/>
      <c r="K129" s="144"/>
      <c r="L129" s="144"/>
      <c r="M129" s="144"/>
      <c r="N129" s="151"/>
      <c r="O129" s="146"/>
      <c r="P129" s="81"/>
      <c r="Q129" s="2"/>
      <c r="R129" s="2"/>
      <c r="S129" s="2"/>
      <c r="T129" s="2"/>
    </row>
    <row r="130" spans="1:20" ht="15.75" customHeight="1" x14ac:dyDescent="0.2">
      <c r="A130" s="9">
        <v>35210466</v>
      </c>
      <c r="B130" s="6">
        <v>190.15330230855997</v>
      </c>
      <c r="C130" s="6">
        <f t="shared" si="37"/>
        <v>193.96</v>
      </c>
      <c r="D130" s="6">
        <f t="shared" si="38"/>
        <v>199.58</v>
      </c>
      <c r="E130" s="6">
        <f t="shared" si="39"/>
        <v>203.87</v>
      </c>
      <c r="F130" s="6">
        <f t="shared" ref="F130:F132" si="88">(E130*102.7)/100</f>
        <v>209.37449000000001</v>
      </c>
      <c r="G130" s="129">
        <f t="shared" si="66"/>
        <v>208.35514000000003</v>
      </c>
      <c r="H130" s="6">
        <f t="shared" si="78"/>
        <v>213.12647270600007</v>
      </c>
      <c r="I130" s="144" t="s">
        <v>71</v>
      </c>
      <c r="J130" s="144"/>
      <c r="K130" s="144"/>
      <c r="L130" s="144"/>
      <c r="M130" s="144"/>
      <c r="N130" s="151"/>
      <c r="O130" s="146"/>
      <c r="P130" s="81"/>
      <c r="Q130" s="2"/>
      <c r="R130" s="2"/>
      <c r="S130" s="2"/>
      <c r="T130" s="2"/>
    </row>
    <row r="131" spans="1:20" s="4" customFormat="1" ht="30" customHeight="1" x14ac:dyDescent="0.2">
      <c r="A131" s="154" t="s">
        <v>334</v>
      </c>
      <c r="B131" s="177"/>
      <c r="C131" s="177"/>
      <c r="D131" s="177"/>
      <c r="E131" s="177"/>
      <c r="F131" s="177"/>
      <c r="G131" s="177"/>
      <c r="H131" s="177"/>
      <c r="I131" s="177"/>
      <c r="J131" s="177"/>
      <c r="K131" s="177"/>
      <c r="L131" s="177"/>
      <c r="M131" s="177"/>
      <c r="N131" s="177"/>
      <c r="O131" s="178"/>
      <c r="P131" s="78"/>
      <c r="Q131" s="27"/>
    </row>
    <row r="132" spans="1:20" s="4" customFormat="1" ht="15.75" customHeight="1" x14ac:dyDescent="0.2">
      <c r="A132" s="49">
        <v>35210510</v>
      </c>
      <c r="B132" s="50">
        <v>9.0959066800400006</v>
      </c>
      <c r="C132" s="6">
        <f t="shared" si="37"/>
        <v>9.2799999999999994</v>
      </c>
      <c r="D132" s="6">
        <f t="shared" si="38"/>
        <v>9.5500000000000007</v>
      </c>
      <c r="E132" s="6">
        <f t="shared" si="39"/>
        <v>9.76</v>
      </c>
      <c r="F132" s="6">
        <f t="shared" si="88"/>
        <v>10.02352</v>
      </c>
      <c r="G132" s="129">
        <f t="shared" ref="G132" si="89">(E132*102.2)/100</f>
        <v>9.9747199999999996</v>
      </c>
      <c r="H132" s="6">
        <f t="shared" si="78"/>
        <v>10.203141088000001</v>
      </c>
      <c r="I132" s="150" t="s">
        <v>35</v>
      </c>
      <c r="J132" s="150"/>
      <c r="K132" s="150"/>
      <c r="L132" s="150"/>
      <c r="M132" s="150"/>
      <c r="N132" s="150"/>
      <c r="O132" s="148"/>
      <c r="P132" s="81"/>
    </row>
    <row r="133" spans="1:20" ht="15.75" customHeight="1" x14ac:dyDescent="0.2">
      <c r="A133" s="7">
        <v>35210511</v>
      </c>
      <c r="B133" s="6">
        <v>18.191813360080001</v>
      </c>
      <c r="C133" s="6">
        <f t="shared" si="37"/>
        <v>18.559999999999999</v>
      </c>
      <c r="D133" s="6">
        <f t="shared" si="38"/>
        <v>19.100000000000001</v>
      </c>
      <c r="E133" s="6">
        <f t="shared" si="39"/>
        <v>19.510000000000002</v>
      </c>
      <c r="F133" s="6">
        <f t="shared" ref="F133" si="90">(E133*102.7)/100</f>
        <v>20.036770000000001</v>
      </c>
      <c r="G133" s="129">
        <f t="shared" ref="G133:G155" si="91">(E133*102.2)/100</f>
        <v>19.939220000000002</v>
      </c>
      <c r="H133" s="6">
        <f t="shared" si="78"/>
        <v>20.395828138000002</v>
      </c>
      <c r="I133" s="144" t="s">
        <v>36</v>
      </c>
      <c r="J133" s="144"/>
      <c r="K133" s="144"/>
      <c r="L133" s="144"/>
      <c r="M133" s="144"/>
      <c r="N133" s="151"/>
      <c r="O133" s="146"/>
      <c r="P133" s="81"/>
      <c r="Q133" s="2"/>
      <c r="R133" s="2"/>
      <c r="S133" s="2"/>
      <c r="T133" s="2"/>
    </row>
    <row r="134" spans="1:20" ht="15.75" customHeight="1" x14ac:dyDescent="0.2">
      <c r="A134" s="7">
        <v>35210512</v>
      </c>
      <c r="B134" s="6">
        <v>36.337100343279999</v>
      </c>
      <c r="C134" s="6">
        <f t="shared" si="37"/>
        <v>37.06</v>
      </c>
      <c r="D134" s="6">
        <f t="shared" si="38"/>
        <v>38.130000000000003</v>
      </c>
      <c r="E134" s="6">
        <f t="shared" si="39"/>
        <v>38.950000000000003</v>
      </c>
      <c r="F134" s="6">
        <f t="shared" ref="F134" si="92">(E134*102.7)/100</f>
        <v>40.001650000000005</v>
      </c>
      <c r="G134" s="129">
        <f t="shared" si="91"/>
        <v>39.806900000000006</v>
      </c>
      <c r="H134" s="6">
        <f t="shared" si="78"/>
        <v>40.718478010000005</v>
      </c>
      <c r="I134" s="144" t="s">
        <v>37</v>
      </c>
      <c r="J134" s="144"/>
      <c r="K134" s="144"/>
      <c r="L134" s="144"/>
      <c r="M134" s="144"/>
      <c r="N134" s="151"/>
      <c r="O134" s="146"/>
      <c r="P134" s="81"/>
      <c r="Q134" s="2"/>
      <c r="R134" s="2"/>
      <c r="S134" s="2"/>
      <c r="T134" s="2"/>
    </row>
    <row r="135" spans="1:20" ht="15.75" customHeight="1" x14ac:dyDescent="0.2">
      <c r="A135" s="7">
        <v>35210513</v>
      </c>
      <c r="B135" s="6">
        <v>54.552176891800002</v>
      </c>
      <c r="C135" s="6">
        <f t="shared" si="37"/>
        <v>55.64</v>
      </c>
      <c r="D135" s="6">
        <f t="shared" si="38"/>
        <v>57.25</v>
      </c>
      <c r="E135" s="6">
        <f t="shared" si="39"/>
        <v>58.48</v>
      </c>
      <c r="F135" s="6">
        <f t="shared" ref="F135" si="93">(E135*102.7)/100</f>
        <v>60.058959999999999</v>
      </c>
      <c r="G135" s="129">
        <f t="shared" si="91"/>
        <v>59.766559999999998</v>
      </c>
      <c r="H135" s="6">
        <f t="shared" si="78"/>
        <v>61.135214224000002</v>
      </c>
      <c r="I135" s="144" t="s">
        <v>40</v>
      </c>
      <c r="J135" s="144"/>
      <c r="K135" s="144"/>
      <c r="L135" s="144"/>
      <c r="M135" s="144"/>
      <c r="N135" s="151"/>
      <c r="O135" s="146"/>
      <c r="P135" s="81"/>
      <c r="Q135" s="2"/>
      <c r="R135" s="2"/>
      <c r="S135" s="2"/>
      <c r="T135" s="2"/>
    </row>
    <row r="136" spans="1:20" ht="15.75" customHeight="1" x14ac:dyDescent="0.2">
      <c r="A136" s="7">
        <v>35210514</v>
      </c>
      <c r="B136" s="6">
        <v>81.770107366599987</v>
      </c>
      <c r="C136" s="6">
        <f t="shared" si="37"/>
        <v>83.41</v>
      </c>
      <c r="D136" s="6">
        <f t="shared" si="38"/>
        <v>85.83</v>
      </c>
      <c r="E136" s="6">
        <f t="shared" si="39"/>
        <v>87.68</v>
      </c>
      <c r="F136" s="6">
        <f t="shared" ref="F136" si="94">(E136*102.7)/100</f>
        <v>90.047360000000012</v>
      </c>
      <c r="G136" s="129">
        <f t="shared" si="91"/>
        <v>89.60896000000001</v>
      </c>
      <c r="H136" s="6">
        <f t="shared" si="78"/>
        <v>91.661005184000018</v>
      </c>
      <c r="I136" s="144" t="s">
        <v>38</v>
      </c>
      <c r="J136" s="144"/>
      <c r="K136" s="144"/>
      <c r="L136" s="144"/>
      <c r="M136" s="144"/>
      <c r="N136" s="151"/>
      <c r="O136" s="146"/>
      <c r="P136" s="81"/>
      <c r="Q136" s="2"/>
      <c r="R136" s="2"/>
      <c r="S136" s="2"/>
      <c r="T136" s="2"/>
    </row>
    <row r="137" spans="1:20" ht="15.75" customHeight="1" x14ac:dyDescent="0.2">
      <c r="A137" s="7">
        <v>35210515</v>
      </c>
      <c r="B137" s="6">
        <v>109.03456421827998</v>
      </c>
      <c r="C137" s="6">
        <f t="shared" si="37"/>
        <v>111.22</v>
      </c>
      <c r="D137" s="6">
        <f t="shared" si="38"/>
        <v>114.45</v>
      </c>
      <c r="E137" s="6">
        <f t="shared" si="39"/>
        <v>116.91</v>
      </c>
      <c r="F137" s="6">
        <f t="shared" ref="F137" si="95">(E137*102.7)/100</f>
        <v>120.06657</v>
      </c>
      <c r="G137" s="129">
        <f t="shared" si="91"/>
        <v>119.48201999999999</v>
      </c>
      <c r="H137" s="6">
        <f t="shared" si="78"/>
        <v>122.218158258</v>
      </c>
      <c r="I137" s="144" t="s">
        <v>39</v>
      </c>
      <c r="J137" s="144"/>
      <c r="K137" s="144"/>
      <c r="L137" s="144"/>
      <c r="M137" s="144"/>
      <c r="N137" s="151"/>
      <c r="O137" s="146"/>
      <c r="P137" s="81"/>
      <c r="Q137" s="2"/>
      <c r="R137" s="2"/>
      <c r="S137" s="2"/>
      <c r="T137" s="2"/>
    </row>
    <row r="138" spans="1:20" ht="15.75" customHeight="1" x14ac:dyDescent="0.2">
      <c r="A138" s="7">
        <v>35210516</v>
      </c>
      <c r="B138" s="6">
        <v>163.5983727043</v>
      </c>
      <c r="C138" s="6">
        <f t="shared" si="37"/>
        <v>166.87</v>
      </c>
      <c r="D138" s="6">
        <f t="shared" si="38"/>
        <v>171.71</v>
      </c>
      <c r="E138" s="6">
        <f t="shared" si="39"/>
        <v>175.4</v>
      </c>
      <c r="F138" s="6">
        <f t="shared" ref="F138" si="96">(E138*102.7)/100</f>
        <v>180.13580000000002</v>
      </c>
      <c r="G138" s="129">
        <f t="shared" si="91"/>
        <v>179.25880000000001</v>
      </c>
      <c r="H138" s="6">
        <f t="shared" si="78"/>
        <v>183.36382652</v>
      </c>
      <c r="I138" s="144" t="s">
        <v>100</v>
      </c>
      <c r="J138" s="144"/>
      <c r="K138" s="144"/>
      <c r="L138" s="144"/>
      <c r="M138" s="144"/>
      <c r="N138" s="151"/>
      <c r="O138" s="146"/>
      <c r="P138" s="81"/>
      <c r="Q138" s="2"/>
      <c r="R138" s="2"/>
      <c r="S138" s="2"/>
      <c r="T138" s="2"/>
    </row>
    <row r="139" spans="1:20" ht="15.75" customHeight="1" x14ac:dyDescent="0.2">
      <c r="A139" s="7">
        <v>35210543</v>
      </c>
      <c r="B139" s="6">
        <v>15.586336254799999</v>
      </c>
      <c r="C139" s="6">
        <f t="shared" si="37"/>
        <v>15.9</v>
      </c>
      <c r="D139" s="6">
        <f t="shared" si="38"/>
        <v>16.36</v>
      </c>
      <c r="E139" s="6">
        <f t="shared" si="39"/>
        <v>16.71</v>
      </c>
      <c r="F139" s="6">
        <f t="shared" ref="F139" si="97">(E139*102.7)/100</f>
        <v>17.161170000000002</v>
      </c>
      <c r="G139" s="129">
        <f t="shared" si="91"/>
        <v>17.077620000000003</v>
      </c>
      <c r="H139" s="6">
        <f t="shared" si="78"/>
        <v>17.468697498000004</v>
      </c>
      <c r="I139" s="144" t="s">
        <v>3</v>
      </c>
      <c r="J139" s="144"/>
      <c r="K139" s="144"/>
      <c r="L139" s="144"/>
      <c r="M139" s="144"/>
      <c r="N139" s="151"/>
      <c r="O139" s="146"/>
      <c r="P139" s="81"/>
      <c r="Q139" s="2"/>
      <c r="R139" s="2"/>
      <c r="S139" s="2"/>
      <c r="T139" s="2"/>
    </row>
    <row r="140" spans="1:20" ht="15.75" customHeight="1" x14ac:dyDescent="0.2">
      <c r="A140" s="7">
        <v>35210544</v>
      </c>
      <c r="B140" s="6">
        <v>23.3795043822</v>
      </c>
      <c r="C140" s="6">
        <f t="shared" si="37"/>
        <v>23.85</v>
      </c>
      <c r="D140" s="6">
        <f t="shared" si="38"/>
        <v>24.54</v>
      </c>
      <c r="E140" s="6">
        <f t="shared" si="39"/>
        <v>25.07</v>
      </c>
      <c r="F140" s="6">
        <f t="shared" ref="F140" si="98">(E140*102.7)/100</f>
        <v>25.746890000000004</v>
      </c>
      <c r="G140" s="129">
        <f t="shared" si="91"/>
        <v>25.62154</v>
      </c>
      <c r="H140" s="6">
        <f t="shared" si="78"/>
        <v>26.208273266000003</v>
      </c>
      <c r="I140" s="144" t="s">
        <v>4</v>
      </c>
      <c r="J140" s="144"/>
      <c r="K140" s="144"/>
      <c r="L140" s="144"/>
      <c r="M140" s="144"/>
      <c r="N140" s="151"/>
      <c r="O140" s="146"/>
      <c r="P140" s="81"/>
      <c r="Q140" s="2"/>
      <c r="R140" s="2"/>
      <c r="S140" s="2"/>
      <c r="T140" s="2"/>
    </row>
    <row r="141" spans="1:20" ht="15.75" customHeight="1" x14ac:dyDescent="0.2">
      <c r="A141" s="7">
        <v>35210545</v>
      </c>
      <c r="B141" s="6">
        <v>31.14940932116</v>
      </c>
      <c r="C141" s="6">
        <f t="shared" si="37"/>
        <v>31.77</v>
      </c>
      <c r="D141" s="6">
        <f t="shared" si="38"/>
        <v>32.69</v>
      </c>
      <c r="E141" s="6">
        <f t="shared" si="39"/>
        <v>33.39</v>
      </c>
      <c r="F141" s="6">
        <f t="shared" ref="F141" si="99">(E141*102.7)/100</f>
        <v>34.291530000000002</v>
      </c>
      <c r="G141" s="129">
        <f t="shared" si="91"/>
        <v>34.124580000000002</v>
      </c>
      <c r="H141" s="6">
        <f t="shared" si="78"/>
        <v>34.906032882000005</v>
      </c>
      <c r="I141" s="144" t="s">
        <v>7</v>
      </c>
      <c r="J141" s="144"/>
      <c r="K141" s="144"/>
      <c r="L141" s="144"/>
      <c r="M141" s="144"/>
      <c r="N141" s="151"/>
      <c r="O141" s="146"/>
      <c r="P141" s="81"/>
      <c r="Q141" s="2"/>
      <c r="R141" s="2"/>
      <c r="S141" s="2"/>
      <c r="T141" s="2"/>
    </row>
    <row r="142" spans="1:20" ht="15.75" customHeight="1" x14ac:dyDescent="0.2">
      <c r="A142" s="7">
        <v>35210546</v>
      </c>
      <c r="B142" s="6">
        <v>46.735745575960003</v>
      </c>
      <c r="C142" s="6">
        <f t="shared" si="37"/>
        <v>47.67</v>
      </c>
      <c r="D142" s="6">
        <f t="shared" si="38"/>
        <v>49.05</v>
      </c>
      <c r="E142" s="6">
        <f t="shared" si="39"/>
        <v>50.1</v>
      </c>
      <c r="F142" s="6">
        <f t="shared" ref="F142" si="100">(E142*102.7)/100</f>
        <v>51.452700000000007</v>
      </c>
      <c r="G142" s="129">
        <f t="shared" si="91"/>
        <v>51.202200000000005</v>
      </c>
      <c r="H142" s="6">
        <f t="shared" si="78"/>
        <v>52.37473038000001</v>
      </c>
      <c r="I142" s="144" t="s">
        <v>8</v>
      </c>
      <c r="J142" s="144"/>
      <c r="K142" s="144"/>
      <c r="L142" s="144"/>
      <c r="M142" s="144"/>
      <c r="N142" s="151"/>
      <c r="O142" s="146"/>
      <c r="P142" s="81"/>
      <c r="Q142" s="2"/>
      <c r="R142" s="2"/>
      <c r="S142" s="2"/>
      <c r="T142" s="2"/>
    </row>
    <row r="143" spans="1:20" ht="15.75" customHeight="1" x14ac:dyDescent="0.2">
      <c r="A143" s="7">
        <v>35210553</v>
      </c>
      <c r="B143" s="6">
        <v>7.7931681273999995</v>
      </c>
      <c r="C143" s="6">
        <f t="shared" si="37"/>
        <v>7.95</v>
      </c>
      <c r="D143" s="6">
        <f t="shared" si="38"/>
        <v>8.18</v>
      </c>
      <c r="E143" s="6">
        <f t="shared" si="39"/>
        <v>8.36</v>
      </c>
      <c r="F143" s="6">
        <f t="shared" ref="F143" si="101">(E143*102.7)/100</f>
        <v>8.5857200000000002</v>
      </c>
      <c r="G143" s="129">
        <f t="shared" si="91"/>
        <v>8.54392</v>
      </c>
      <c r="H143" s="6">
        <f t="shared" si="78"/>
        <v>8.7395757680000017</v>
      </c>
      <c r="I143" s="144" t="s">
        <v>5</v>
      </c>
      <c r="J143" s="144"/>
      <c r="K143" s="144"/>
      <c r="L143" s="144"/>
      <c r="M143" s="144"/>
      <c r="N143" s="151"/>
      <c r="O143" s="146"/>
      <c r="P143" s="81"/>
      <c r="Q143" s="2"/>
      <c r="R143" s="2"/>
      <c r="S143" s="2"/>
      <c r="T143" s="2"/>
    </row>
    <row r="144" spans="1:20" ht="15.75" customHeight="1" x14ac:dyDescent="0.2">
      <c r="A144" s="7">
        <v>35210554</v>
      </c>
      <c r="B144" s="6">
        <v>11.6897521911</v>
      </c>
      <c r="C144" s="6">
        <f t="shared" si="37"/>
        <v>11.92</v>
      </c>
      <c r="D144" s="6">
        <f t="shared" si="38"/>
        <v>12.27</v>
      </c>
      <c r="E144" s="6">
        <f t="shared" si="39"/>
        <v>12.53</v>
      </c>
      <c r="F144" s="6">
        <f t="shared" ref="F144" si="102">(E144*102.7)/100</f>
        <v>12.868309999999999</v>
      </c>
      <c r="G144" s="129">
        <f t="shared" si="91"/>
        <v>12.80566</v>
      </c>
      <c r="H144" s="6">
        <f t="shared" si="78"/>
        <v>13.098909614000002</v>
      </c>
      <c r="I144" s="144" t="s">
        <v>6</v>
      </c>
      <c r="J144" s="144"/>
      <c r="K144" s="144"/>
      <c r="L144" s="144"/>
      <c r="M144" s="144"/>
      <c r="N144" s="151"/>
      <c r="O144" s="146"/>
      <c r="P144" s="81"/>
      <c r="Q144" s="2"/>
      <c r="R144" s="2"/>
      <c r="S144" s="2"/>
      <c r="T144" s="2"/>
    </row>
    <row r="145" spans="1:20" ht="15.75" customHeight="1" x14ac:dyDescent="0.2">
      <c r="A145" s="7">
        <v>35210555</v>
      </c>
      <c r="B145" s="6">
        <v>15.586336254799999</v>
      </c>
      <c r="C145" s="6">
        <f t="shared" si="37"/>
        <v>15.9</v>
      </c>
      <c r="D145" s="6">
        <f t="shared" si="38"/>
        <v>16.36</v>
      </c>
      <c r="E145" s="6">
        <f t="shared" si="39"/>
        <v>16.71</v>
      </c>
      <c r="F145" s="6">
        <f t="shared" ref="F145" si="103">(E145*102.7)/100</f>
        <v>17.161170000000002</v>
      </c>
      <c r="G145" s="129">
        <f t="shared" si="91"/>
        <v>17.077620000000003</v>
      </c>
      <c r="H145" s="6">
        <f t="shared" si="78"/>
        <v>17.468697498000004</v>
      </c>
      <c r="I145" s="144" t="s">
        <v>9</v>
      </c>
      <c r="J145" s="144"/>
      <c r="K145" s="144"/>
      <c r="L145" s="144"/>
      <c r="M145" s="144"/>
      <c r="N145" s="151"/>
      <c r="O145" s="146"/>
      <c r="P145" s="81"/>
      <c r="Q145" s="2"/>
      <c r="R145" s="2"/>
      <c r="S145" s="2"/>
      <c r="T145" s="2"/>
    </row>
    <row r="146" spans="1:20" ht="15.75" customHeight="1" x14ac:dyDescent="0.2">
      <c r="A146" s="7">
        <v>35210556</v>
      </c>
      <c r="B146" s="6">
        <v>23.391135976419996</v>
      </c>
      <c r="C146" s="6">
        <f t="shared" si="37"/>
        <v>23.86</v>
      </c>
      <c r="D146" s="6">
        <f t="shared" si="38"/>
        <v>24.55</v>
      </c>
      <c r="E146" s="6">
        <f t="shared" si="39"/>
        <v>25.08</v>
      </c>
      <c r="F146" s="6">
        <f t="shared" ref="F146" si="104">(E146*102.7)/100</f>
        <v>25.757159999999999</v>
      </c>
      <c r="G146" s="129">
        <f t="shared" si="91"/>
        <v>25.63176</v>
      </c>
      <c r="H146" s="6">
        <f t="shared" si="78"/>
        <v>26.218727304000005</v>
      </c>
      <c r="I146" s="144" t="s">
        <v>10</v>
      </c>
      <c r="J146" s="144"/>
      <c r="K146" s="144"/>
      <c r="L146" s="144"/>
      <c r="M146" s="144"/>
      <c r="N146" s="151"/>
      <c r="O146" s="146"/>
      <c r="P146" s="81"/>
      <c r="Q146" s="2"/>
      <c r="R146" s="2"/>
      <c r="S146" s="2"/>
      <c r="T146" s="2"/>
    </row>
    <row r="147" spans="1:20" ht="15.75" customHeight="1" x14ac:dyDescent="0.2">
      <c r="A147" s="7">
        <v>35210557</v>
      </c>
      <c r="B147" s="6">
        <v>31.161040915379999</v>
      </c>
      <c r="C147" s="6">
        <f t="shared" si="37"/>
        <v>31.78</v>
      </c>
      <c r="D147" s="6">
        <f t="shared" si="38"/>
        <v>32.700000000000003</v>
      </c>
      <c r="E147" s="6">
        <f t="shared" si="39"/>
        <v>33.4</v>
      </c>
      <c r="F147" s="6">
        <f t="shared" ref="F147" si="105">(E147*102.7)/100</f>
        <v>34.3018</v>
      </c>
      <c r="G147" s="129">
        <f t="shared" si="91"/>
        <v>34.134799999999998</v>
      </c>
      <c r="H147" s="6">
        <f t="shared" si="78"/>
        <v>34.916486920000004</v>
      </c>
      <c r="I147" s="144" t="s">
        <v>11</v>
      </c>
      <c r="J147" s="144"/>
      <c r="K147" s="144"/>
      <c r="L147" s="144"/>
      <c r="M147" s="144"/>
      <c r="N147" s="151"/>
      <c r="O147" s="146"/>
      <c r="P147" s="81"/>
      <c r="Q147" s="2"/>
      <c r="R147" s="2"/>
      <c r="S147" s="2"/>
      <c r="T147" s="2"/>
    </row>
    <row r="148" spans="1:20" ht="15.75" customHeight="1" x14ac:dyDescent="0.2">
      <c r="A148" s="7">
        <v>35210558</v>
      </c>
      <c r="B148" s="6">
        <v>38.965840636999999</v>
      </c>
      <c r="C148" s="6">
        <f t="shared" ref="C148:C160" si="106">ROUND(B148+(B148*2/100),2)</f>
        <v>39.75</v>
      </c>
      <c r="D148" s="6">
        <f t="shared" ref="D148:D160" si="107">ROUND(C148+(C148*2.9/100),2)</f>
        <v>40.9</v>
      </c>
      <c r="E148" s="6">
        <f t="shared" ref="E148:E160" si="108">ROUND(D148+(D148*2.15/100),2)</f>
        <v>41.78</v>
      </c>
      <c r="F148" s="6">
        <f t="shared" ref="F148" si="109">(E148*102.7)/100</f>
        <v>42.908060000000006</v>
      </c>
      <c r="G148" s="129">
        <f t="shared" si="91"/>
        <v>42.699159999999999</v>
      </c>
      <c r="H148" s="6">
        <f t="shared" si="78"/>
        <v>43.676970763999996</v>
      </c>
      <c r="I148" s="144" t="s">
        <v>12</v>
      </c>
      <c r="J148" s="144"/>
      <c r="K148" s="144"/>
      <c r="L148" s="144"/>
      <c r="M148" s="144"/>
      <c r="N148" s="151"/>
      <c r="O148" s="146"/>
      <c r="P148" s="81"/>
      <c r="Q148" s="2"/>
      <c r="R148" s="2"/>
      <c r="S148" s="2"/>
      <c r="T148" s="2"/>
    </row>
    <row r="149" spans="1:20" ht="15.75" customHeight="1" x14ac:dyDescent="0.2">
      <c r="A149" s="7">
        <v>35210560</v>
      </c>
      <c r="B149" s="6">
        <v>9.0842750858199999</v>
      </c>
      <c r="C149" s="6">
        <f t="shared" si="106"/>
        <v>9.27</v>
      </c>
      <c r="D149" s="6">
        <f t="shared" si="107"/>
        <v>9.5399999999999991</v>
      </c>
      <c r="E149" s="6">
        <f t="shared" si="108"/>
        <v>9.75</v>
      </c>
      <c r="F149" s="6">
        <f t="shared" ref="F149" si="110">(E149*102.7)/100</f>
        <v>10.013250000000001</v>
      </c>
      <c r="G149" s="129">
        <f t="shared" si="91"/>
        <v>9.964500000000001</v>
      </c>
      <c r="H149" s="6">
        <f t="shared" si="78"/>
        <v>10.192687050000002</v>
      </c>
      <c r="I149" s="144" t="s">
        <v>65</v>
      </c>
      <c r="J149" s="144"/>
      <c r="K149" s="144"/>
      <c r="L149" s="144"/>
      <c r="M149" s="144"/>
      <c r="N149" s="151"/>
      <c r="O149" s="146"/>
      <c r="P149" s="81"/>
      <c r="Q149" s="2"/>
      <c r="R149" s="2"/>
      <c r="S149" s="2"/>
      <c r="T149" s="2"/>
    </row>
    <row r="150" spans="1:20" ht="15.75" customHeight="1" x14ac:dyDescent="0.2">
      <c r="A150" s="7">
        <v>35210561</v>
      </c>
      <c r="B150" s="6">
        <v>18.191813360080001</v>
      </c>
      <c r="C150" s="6">
        <f t="shared" si="106"/>
        <v>18.559999999999999</v>
      </c>
      <c r="D150" s="6">
        <f t="shared" si="107"/>
        <v>19.100000000000001</v>
      </c>
      <c r="E150" s="6">
        <f t="shared" si="108"/>
        <v>19.510000000000002</v>
      </c>
      <c r="F150" s="6">
        <f t="shared" ref="F150" si="111">(E150*102.7)/100</f>
        <v>20.036770000000001</v>
      </c>
      <c r="G150" s="129">
        <f t="shared" si="91"/>
        <v>19.939220000000002</v>
      </c>
      <c r="H150" s="6">
        <f t="shared" si="78"/>
        <v>20.395828138000002</v>
      </c>
      <c r="I150" s="144" t="s">
        <v>66</v>
      </c>
      <c r="J150" s="144"/>
      <c r="K150" s="144"/>
      <c r="L150" s="144"/>
      <c r="M150" s="144"/>
      <c r="N150" s="151"/>
      <c r="O150" s="146"/>
      <c r="P150" s="81"/>
      <c r="Q150" s="2"/>
      <c r="R150" s="2"/>
      <c r="S150" s="2"/>
      <c r="T150" s="2"/>
    </row>
    <row r="151" spans="1:20" ht="15.75" customHeight="1" x14ac:dyDescent="0.2">
      <c r="A151" s="7">
        <v>35210562</v>
      </c>
      <c r="B151" s="6">
        <v>36.337100343279999</v>
      </c>
      <c r="C151" s="6">
        <f t="shared" si="106"/>
        <v>37.06</v>
      </c>
      <c r="D151" s="6">
        <f t="shared" si="107"/>
        <v>38.130000000000003</v>
      </c>
      <c r="E151" s="6">
        <f t="shared" si="108"/>
        <v>38.950000000000003</v>
      </c>
      <c r="F151" s="6">
        <f t="shared" ref="F151" si="112">(E151*102.7)/100</f>
        <v>40.001650000000005</v>
      </c>
      <c r="G151" s="129">
        <f t="shared" si="91"/>
        <v>39.806900000000006</v>
      </c>
      <c r="H151" s="6">
        <f t="shared" si="78"/>
        <v>40.718478010000005</v>
      </c>
      <c r="I151" s="144" t="s">
        <v>67</v>
      </c>
      <c r="J151" s="144"/>
      <c r="K151" s="144"/>
      <c r="L151" s="144"/>
      <c r="M151" s="144"/>
      <c r="N151" s="151"/>
      <c r="O151" s="146"/>
      <c r="P151" s="81"/>
      <c r="Q151" s="2"/>
      <c r="R151" s="2"/>
      <c r="S151" s="2"/>
      <c r="T151" s="2"/>
    </row>
    <row r="152" spans="1:20" ht="15.75" customHeight="1" x14ac:dyDescent="0.2">
      <c r="A152" s="7">
        <v>35210563</v>
      </c>
      <c r="B152" s="6">
        <v>54.552176891800002</v>
      </c>
      <c r="C152" s="6">
        <f t="shared" si="106"/>
        <v>55.64</v>
      </c>
      <c r="D152" s="6">
        <f t="shared" si="107"/>
        <v>57.25</v>
      </c>
      <c r="E152" s="6">
        <f t="shared" si="108"/>
        <v>58.48</v>
      </c>
      <c r="F152" s="6">
        <f t="shared" ref="F152" si="113">(E152*102.7)/100</f>
        <v>60.058959999999999</v>
      </c>
      <c r="G152" s="129">
        <f t="shared" si="91"/>
        <v>59.766559999999998</v>
      </c>
      <c r="H152" s="6">
        <f t="shared" si="78"/>
        <v>61.135214224000002</v>
      </c>
      <c r="I152" s="144" t="s">
        <v>68</v>
      </c>
      <c r="J152" s="144"/>
      <c r="K152" s="144"/>
      <c r="L152" s="144"/>
      <c r="M152" s="144"/>
      <c r="N152" s="151"/>
      <c r="O152" s="146"/>
      <c r="P152" s="81"/>
      <c r="Q152" s="2"/>
      <c r="R152" s="2"/>
      <c r="S152" s="2"/>
      <c r="T152" s="2"/>
    </row>
    <row r="153" spans="1:20" ht="15.75" customHeight="1" x14ac:dyDescent="0.2">
      <c r="A153" s="7">
        <v>35210564</v>
      </c>
      <c r="B153" s="6">
        <v>81.770107366599987</v>
      </c>
      <c r="C153" s="6">
        <f t="shared" si="106"/>
        <v>83.41</v>
      </c>
      <c r="D153" s="6">
        <f t="shared" si="107"/>
        <v>85.83</v>
      </c>
      <c r="E153" s="6">
        <f t="shared" si="108"/>
        <v>87.68</v>
      </c>
      <c r="F153" s="6">
        <f t="shared" ref="F153" si="114">(E153*102.7)/100</f>
        <v>90.047360000000012</v>
      </c>
      <c r="G153" s="129">
        <f t="shared" si="91"/>
        <v>89.60896000000001</v>
      </c>
      <c r="H153" s="6">
        <f t="shared" si="78"/>
        <v>91.661005184000018</v>
      </c>
      <c r="I153" s="144" t="s">
        <v>69</v>
      </c>
      <c r="J153" s="144"/>
      <c r="K153" s="144"/>
      <c r="L153" s="144"/>
      <c r="M153" s="144"/>
      <c r="N153" s="151"/>
      <c r="O153" s="146"/>
      <c r="P153" s="81"/>
      <c r="Q153" s="2"/>
      <c r="R153" s="2"/>
      <c r="S153" s="2"/>
      <c r="T153" s="2"/>
    </row>
    <row r="154" spans="1:20" ht="15.75" customHeight="1" x14ac:dyDescent="0.2">
      <c r="A154" s="7">
        <v>35210565</v>
      </c>
      <c r="B154" s="6">
        <v>109.03456421827998</v>
      </c>
      <c r="C154" s="6">
        <f t="shared" si="106"/>
        <v>111.22</v>
      </c>
      <c r="D154" s="6">
        <f t="shared" si="107"/>
        <v>114.45</v>
      </c>
      <c r="E154" s="6">
        <f t="shared" si="108"/>
        <v>116.91</v>
      </c>
      <c r="F154" s="6">
        <f t="shared" ref="F154" si="115">(E154*102.7)/100</f>
        <v>120.06657</v>
      </c>
      <c r="G154" s="129">
        <f t="shared" si="91"/>
        <v>119.48201999999999</v>
      </c>
      <c r="H154" s="6">
        <f t="shared" si="78"/>
        <v>122.218158258</v>
      </c>
      <c r="I154" s="144" t="s">
        <v>70</v>
      </c>
      <c r="J154" s="144"/>
      <c r="K154" s="144"/>
      <c r="L154" s="144"/>
      <c r="M154" s="144"/>
      <c r="N154" s="151"/>
      <c r="O154" s="146"/>
      <c r="P154" s="81"/>
      <c r="Q154" s="2"/>
      <c r="R154" s="2"/>
      <c r="S154" s="2"/>
      <c r="T154" s="2"/>
    </row>
    <row r="155" spans="1:20" ht="15.75" customHeight="1" x14ac:dyDescent="0.2">
      <c r="A155" s="9">
        <v>35210566</v>
      </c>
      <c r="B155" s="10">
        <v>163.5983727043</v>
      </c>
      <c r="C155" s="6">
        <f t="shared" si="106"/>
        <v>166.87</v>
      </c>
      <c r="D155" s="6">
        <f t="shared" si="107"/>
        <v>171.71</v>
      </c>
      <c r="E155" s="6">
        <f t="shared" si="108"/>
        <v>175.4</v>
      </c>
      <c r="F155" s="6">
        <f t="shared" ref="F155:F160" si="116">(E155*102.7)/100</f>
        <v>180.13580000000002</v>
      </c>
      <c r="G155" s="129">
        <f t="shared" si="91"/>
        <v>179.25880000000001</v>
      </c>
      <c r="H155" s="6">
        <f t="shared" si="78"/>
        <v>183.36382652</v>
      </c>
      <c r="I155" s="144" t="s">
        <v>71</v>
      </c>
      <c r="J155" s="144"/>
      <c r="K155" s="144"/>
      <c r="L155" s="144"/>
      <c r="M155" s="144"/>
      <c r="N155" s="151"/>
      <c r="O155" s="146"/>
      <c r="P155" s="81"/>
      <c r="Q155" s="2"/>
      <c r="R155" s="2"/>
      <c r="S155" s="2"/>
      <c r="T155" s="2"/>
    </row>
    <row r="156" spans="1:20" s="4" customFormat="1" ht="30" customHeight="1" x14ac:dyDescent="0.2">
      <c r="A156" s="154" t="s">
        <v>216</v>
      </c>
      <c r="B156" s="155"/>
      <c r="C156" s="155"/>
      <c r="D156" s="155"/>
      <c r="E156" s="155"/>
      <c r="F156" s="155"/>
      <c r="G156" s="155"/>
      <c r="H156" s="155"/>
      <c r="I156" s="155"/>
      <c r="J156" s="155"/>
      <c r="K156" s="155"/>
      <c r="L156" s="155"/>
      <c r="M156" s="155"/>
      <c r="N156" s="155"/>
      <c r="O156" s="156"/>
      <c r="P156" s="78"/>
      <c r="Q156" s="27"/>
    </row>
    <row r="157" spans="1:20" ht="30.75" customHeight="1" x14ac:dyDescent="0.2">
      <c r="A157" s="7">
        <v>35210600</v>
      </c>
      <c r="B157" s="6">
        <v>54.877861529959993</v>
      </c>
      <c r="C157" s="6">
        <f t="shared" si="106"/>
        <v>55.98</v>
      </c>
      <c r="D157" s="6">
        <f t="shared" si="107"/>
        <v>57.6</v>
      </c>
      <c r="E157" s="6">
        <f t="shared" si="108"/>
        <v>58.84</v>
      </c>
      <c r="F157" s="6">
        <f t="shared" si="116"/>
        <v>60.428680000000007</v>
      </c>
      <c r="G157" s="129">
        <f t="shared" ref="G157" si="117">(E157*102.2)/100</f>
        <v>60.134480000000003</v>
      </c>
      <c r="H157" s="6">
        <f t="shared" si="78"/>
        <v>61.511559592000005</v>
      </c>
      <c r="I157" s="150" t="s">
        <v>225</v>
      </c>
      <c r="J157" s="150"/>
      <c r="K157" s="150"/>
      <c r="L157" s="150"/>
      <c r="M157" s="150"/>
      <c r="N157" s="150"/>
      <c r="O157" s="148"/>
      <c r="P157" s="81"/>
      <c r="Q157" s="2"/>
      <c r="R157" s="2"/>
      <c r="S157" s="2"/>
      <c r="T157" s="2"/>
    </row>
    <row r="158" spans="1:20" ht="30.75" customHeight="1" x14ac:dyDescent="0.2">
      <c r="A158" s="9">
        <v>35210609</v>
      </c>
      <c r="B158" s="6">
        <v>109.80224943680001</v>
      </c>
      <c r="C158" s="6">
        <f t="shared" si="106"/>
        <v>112</v>
      </c>
      <c r="D158" s="6">
        <f t="shared" si="107"/>
        <v>115.25</v>
      </c>
      <c r="E158" s="6">
        <f t="shared" si="108"/>
        <v>117.73</v>
      </c>
      <c r="F158" s="6">
        <f t="shared" si="116"/>
        <v>120.90871000000001</v>
      </c>
      <c r="G158" s="129">
        <f t="shared" ref="G158" si="118">(E158*102.2)/100</f>
        <v>120.32006000000001</v>
      </c>
      <c r="H158" s="6">
        <f t="shared" si="78"/>
        <v>123.07538937400003</v>
      </c>
      <c r="I158" s="175" t="s">
        <v>226</v>
      </c>
      <c r="J158" s="175"/>
      <c r="K158" s="175"/>
      <c r="L158" s="175"/>
      <c r="M158" s="175"/>
      <c r="N158" s="175"/>
      <c r="O158" s="176"/>
      <c r="P158" s="81"/>
      <c r="Q158" s="2"/>
      <c r="R158" s="2"/>
      <c r="S158" s="2"/>
      <c r="T158" s="2"/>
    </row>
    <row r="159" spans="1:20" ht="30" customHeight="1" x14ac:dyDescent="0.2">
      <c r="A159" s="154" t="s">
        <v>217</v>
      </c>
      <c r="B159" s="155"/>
      <c r="C159" s="155"/>
      <c r="D159" s="155"/>
      <c r="E159" s="155"/>
      <c r="F159" s="155"/>
      <c r="G159" s="155"/>
      <c r="H159" s="155"/>
      <c r="I159" s="155"/>
      <c r="J159" s="155"/>
      <c r="K159" s="155"/>
      <c r="L159" s="155"/>
      <c r="M159" s="155"/>
      <c r="N159" s="155"/>
      <c r="O159" s="156"/>
      <c r="P159" s="78"/>
      <c r="Q159" s="26"/>
      <c r="R159" s="2"/>
      <c r="S159" s="2"/>
      <c r="T159" s="2"/>
    </row>
    <row r="160" spans="1:20" ht="15.75" customHeight="1" x14ac:dyDescent="0.2">
      <c r="A160" s="8">
        <v>35210770</v>
      </c>
      <c r="B160" s="6">
        <v>8.2351687077599998</v>
      </c>
      <c r="C160" s="6">
        <f t="shared" si="106"/>
        <v>8.4</v>
      </c>
      <c r="D160" s="6">
        <f t="shared" si="107"/>
        <v>8.64</v>
      </c>
      <c r="E160" s="6">
        <f t="shared" si="108"/>
        <v>8.83</v>
      </c>
      <c r="F160" s="6">
        <f t="shared" si="116"/>
        <v>9.0684100000000001</v>
      </c>
      <c r="G160" s="129">
        <f t="shared" ref="G160" si="119">(E160*102.2)/100</f>
        <v>9.0242599999999999</v>
      </c>
      <c r="H160" s="6">
        <f t="shared" si="78"/>
        <v>9.230915554000001</v>
      </c>
      <c r="I160" s="199" t="s">
        <v>57</v>
      </c>
      <c r="J160" s="199"/>
      <c r="K160" s="199"/>
      <c r="L160" s="199"/>
      <c r="M160" s="199"/>
      <c r="N160" s="199"/>
      <c r="O160" s="200"/>
      <c r="P160" s="82"/>
      <c r="Q160" s="2"/>
      <c r="R160" s="2"/>
      <c r="S160" s="2"/>
      <c r="T160" s="2"/>
    </row>
    <row r="161" spans="1:20" ht="15.75" customHeight="1" x14ac:dyDescent="0.25">
      <c r="A161" s="11"/>
      <c r="B161" s="12"/>
      <c r="C161" s="12"/>
      <c r="D161" s="6"/>
      <c r="E161" s="6"/>
      <c r="F161" s="6"/>
      <c r="G161" s="129"/>
      <c r="H161" s="6"/>
      <c r="I161" s="144" t="s">
        <v>44</v>
      </c>
      <c r="J161" s="144"/>
      <c r="K161" s="196" t="s">
        <v>59</v>
      </c>
      <c r="L161" s="196"/>
      <c r="M161" s="196"/>
      <c r="N161" s="197"/>
      <c r="O161" s="146"/>
      <c r="P161" s="81"/>
      <c r="Q161" s="2"/>
      <c r="R161" s="2"/>
      <c r="S161" s="2"/>
      <c r="T161" s="2"/>
    </row>
    <row r="162" spans="1:20" ht="15.75" customHeight="1" x14ac:dyDescent="0.25">
      <c r="A162" s="11"/>
      <c r="B162" s="12"/>
      <c r="C162" s="12"/>
      <c r="D162" s="6"/>
      <c r="E162" s="6"/>
      <c r="F162" s="6"/>
      <c r="G162" s="129"/>
      <c r="H162" s="6"/>
      <c r="I162" s="157"/>
      <c r="J162" s="157"/>
      <c r="K162" s="196" t="s">
        <v>317</v>
      </c>
      <c r="L162" s="196"/>
      <c r="M162" s="196"/>
      <c r="N162" s="197"/>
      <c r="O162" s="198"/>
      <c r="P162" s="81"/>
      <c r="Q162" s="2"/>
      <c r="R162" s="2"/>
      <c r="S162" s="2"/>
      <c r="T162" s="2"/>
    </row>
    <row r="163" spans="1:20" ht="15.75" customHeight="1" x14ac:dyDescent="0.25">
      <c r="A163" s="11"/>
      <c r="B163" s="12"/>
      <c r="C163" s="12"/>
      <c r="D163" s="6"/>
      <c r="E163" s="6"/>
      <c r="F163" s="6"/>
      <c r="G163" s="129"/>
      <c r="H163" s="6"/>
      <c r="I163" s="157"/>
      <c r="J163" s="157"/>
      <c r="K163" s="196" t="s">
        <v>58</v>
      </c>
      <c r="L163" s="196"/>
      <c r="M163" s="196"/>
      <c r="N163" s="197"/>
      <c r="O163" s="198"/>
      <c r="P163" s="81"/>
      <c r="Q163" s="2"/>
      <c r="R163" s="2"/>
      <c r="S163" s="2"/>
      <c r="T163" s="2"/>
    </row>
    <row r="164" spans="1:20" ht="15.75" customHeight="1" x14ac:dyDescent="0.2">
      <c r="A164" s="8">
        <v>35210771</v>
      </c>
      <c r="B164" s="6">
        <v>16.493600603960001</v>
      </c>
      <c r="C164" s="6">
        <f t="shared" ref="C164" si="120">ROUND(B164+(B164*2/100),2)</f>
        <v>16.82</v>
      </c>
      <c r="D164" s="6">
        <f t="shared" ref="D164" si="121">ROUND(C164+(C164*2.9/100),2)</f>
        <v>17.309999999999999</v>
      </c>
      <c r="E164" s="6">
        <f t="shared" ref="E164" si="122">ROUND(D164+(D164*2.15/100),2)</f>
        <v>17.68</v>
      </c>
      <c r="F164" s="6">
        <f t="shared" ref="F164" si="123">(E164*102.7)/100</f>
        <v>18.157360000000001</v>
      </c>
      <c r="G164" s="129">
        <f t="shared" ref="G164:G172" si="124">(E164*102.2)/100</f>
        <v>18.068960000000001</v>
      </c>
      <c r="H164" s="6">
        <f t="shared" ref="H164" si="125">(G164*102.29)/100</f>
        <v>18.482739184000003</v>
      </c>
      <c r="I164" s="201" t="s">
        <v>60</v>
      </c>
      <c r="J164" s="201"/>
      <c r="K164" s="201"/>
      <c r="L164" s="201"/>
      <c r="M164" s="201"/>
      <c r="N164" s="202"/>
      <c r="O164" s="203"/>
      <c r="P164" s="82"/>
      <c r="Q164" s="2"/>
      <c r="R164" s="2"/>
      <c r="S164" s="2"/>
      <c r="T164" s="2"/>
    </row>
    <row r="165" spans="1:20" ht="15.75" customHeight="1" x14ac:dyDescent="0.25">
      <c r="A165" s="11"/>
      <c r="B165" s="12"/>
      <c r="C165" s="12"/>
      <c r="D165" s="6"/>
      <c r="E165" s="6"/>
      <c r="F165" s="6"/>
      <c r="G165" s="129"/>
      <c r="H165" s="6"/>
      <c r="I165" s="144" t="s">
        <v>44</v>
      </c>
      <c r="J165" s="144"/>
      <c r="K165" s="196" t="s">
        <v>61</v>
      </c>
      <c r="L165" s="196"/>
      <c r="M165" s="196"/>
      <c r="N165" s="197"/>
      <c r="O165" s="198"/>
      <c r="P165" s="81"/>
      <c r="Q165" s="2"/>
      <c r="R165" s="2"/>
      <c r="S165" s="2"/>
      <c r="T165" s="2"/>
    </row>
    <row r="166" spans="1:20" ht="15.75" customHeight="1" x14ac:dyDescent="0.25">
      <c r="A166" s="11"/>
      <c r="B166" s="12"/>
      <c r="C166" s="12"/>
      <c r="D166" s="6"/>
      <c r="E166" s="6"/>
      <c r="F166" s="6"/>
      <c r="G166" s="129"/>
      <c r="H166" s="6"/>
      <c r="I166" s="157"/>
      <c r="J166" s="157"/>
      <c r="K166" s="196" t="s">
        <v>317</v>
      </c>
      <c r="L166" s="196"/>
      <c r="M166" s="196"/>
      <c r="N166" s="197"/>
      <c r="O166" s="198"/>
      <c r="P166" s="81"/>
      <c r="Q166" s="2"/>
      <c r="R166" s="2"/>
      <c r="S166" s="2"/>
      <c r="T166" s="2"/>
    </row>
    <row r="167" spans="1:20" ht="15.75" customHeight="1" x14ac:dyDescent="0.25">
      <c r="A167" s="11"/>
      <c r="B167" s="12"/>
      <c r="C167" s="12"/>
      <c r="D167" s="6"/>
      <c r="E167" s="6"/>
      <c r="F167" s="6"/>
      <c r="G167" s="129"/>
      <c r="H167" s="6"/>
      <c r="I167" s="157"/>
      <c r="J167" s="157"/>
      <c r="K167" s="196" t="s">
        <v>58</v>
      </c>
      <c r="L167" s="196"/>
      <c r="M167" s="196"/>
      <c r="N167" s="197"/>
      <c r="O167" s="198"/>
      <c r="P167" s="81"/>
      <c r="Q167" s="2"/>
      <c r="R167" s="2"/>
      <c r="S167" s="2"/>
      <c r="T167" s="2"/>
    </row>
    <row r="168" spans="1:20" ht="15.75" customHeight="1" x14ac:dyDescent="0.2">
      <c r="A168" s="8">
        <v>35210772</v>
      </c>
      <c r="B168" s="6">
        <v>32.952306425259998</v>
      </c>
      <c r="C168" s="6">
        <f t="shared" ref="C168" si="126">ROUND(B168+(B168*2/100),2)</f>
        <v>33.61</v>
      </c>
      <c r="D168" s="6">
        <f t="shared" ref="D168" si="127">ROUND(C168+(C168*2.9/100),2)</f>
        <v>34.58</v>
      </c>
      <c r="E168" s="6">
        <f t="shared" ref="E168" si="128">ROUND(D168+(D168*2.15/100),2)</f>
        <v>35.32</v>
      </c>
      <c r="F168" s="6">
        <f t="shared" ref="F168" si="129">(E168*102.7)/100</f>
        <v>36.27364</v>
      </c>
      <c r="G168" s="129">
        <f t="shared" si="124"/>
        <v>36.09704</v>
      </c>
      <c r="H168" s="6">
        <f t="shared" ref="H168" si="130">(G168*102.29)/100</f>
        <v>36.923662216000004</v>
      </c>
      <c r="I168" s="201" t="s">
        <v>62</v>
      </c>
      <c r="J168" s="201"/>
      <c r="K168" s="201"/>
      <c r="L168" s="201"/>
      <c r="M168" s="201"/>
      <c r="N168" s="202"/>
      <c r="O168" s="203"/>
      <c r="P168" s="82"/>
      <c r="Q168" s="2"/>
      <c r="R168" s="2"/>
      <c r="S168" s="2"/>
      <c r="T168" s="2"/>
    </row>
    <row r="169" spans="1:20" ht="15.75" customHeight="1" x14ac:dyDescent="0.25">
      <c r="A169" s="11"/>
      <c r="B169" s="12"/>
      <c r="C169" s="12"/>
      <c r="D169" s="6"/>
      <c r="E169" s="6"/>
      <c r="F169" s="6"/>
      <c r="G169" s="129"/>
      <c r="H169" s="6"/>
      <c r="I169" s="144" t="s">
        <v>44</v>
      </c>
      <c r="J169" s="144"/>
      <c r="K169" s="196" t="s">
        <v>59</v>
      </c>
      <c r="L169" s="196"/>
      <c r="M169" s="196"/>
      <c r="N169" s="197"/>
      <c r="O169" s="198"/>
      <c r="P169" s="81"/>
      <c r="Q169" s="2"/>
      <c r="R169" s="2"/>
      <c r="S169" s="2"/>
      <c r="T169" s="2"/>
    </row>
    <row r="170" spans="1:20" ht="15.75" customHeight="1" x14ac:dyDescent="0.25">
      <c r="A170" s="11"/>
      <c r="B170" s="12"/>
      <c r="C170" s="12"/>
      <c r="D170" s="6"/>
      <c r="E170" s="6"/>
      <c r="F170" s="6"/>
      <c r="G170" s="129"/>
      <c r="H170" s="6"/>
      <c r="I170" s="157"/>
      <c r="J170" s="157"/>
      <c r="K170" s="196" t="s">
        <v>317</v>
      </c>
      <c r="L170" s="196"/>
      <c r="M170" s="196"/>
      <c r="N170" s="197"/>
      <c r="O170" s="198"/>
      <c r="P170" s="81"/>
      <c r="Q170" s="2"/>
      <c r="R170" s="2"/>
      <c r="S170" s="2"/>
      <c r="T170" s="2"/>
    </row>
    <row r="171" spans="1:20" ht="15.75" customHeight="1" x14ac:dyDescent="0.25">
      <c r="A171" s="11"/>
      <c r="B171" s="12"/>
      <c r="C171" s="12"/>
      <c r="D171" s="6"/>
      <c r="E171" s="6"/>
      <c r="F171" s="6"/>
      <c r="G171" s="129"/>
      <c r="H171" s="6"/>
      <c r="I171" s="157"/>
      <c r="J171" s="157"/>
      <c r="K171" s="196" t="s">
        <v>58</v>
      </c>
      <c r="L171" s="196"/>
      <c r="M171" s="196"/>
      <c r="N171" s="197"/>
      <c r="O171" s="198"/>
      <c r="P171" s="81"/>
      <c r="Q171" s="2"/>
      <c r="R171" s="2"/>
      <c r="S171" s="2"/>
      <c r="T171" s="2"/>
    </row>
    <row r="172" spans="1:20" ht="15.75" customHeight="1" x14ac:dyDescent="0.2">
      <c r="A172" s="8">
        <v>35210773</v>
      </c>
      <c r="B172" s="6">
        <v>49.445907029220002</v>
      </c>
      <c r="C172" s="6">
        <f t="shared" ref="C172" si="131">ROUND(B172+(B172*2/100),2)</f>
        <v>50.43</v>
      </c>
      <c r="D172" s="6">
        <f t="shared" ref="D172" si="132">ROUND(C172+(C172*2.9/100),2)</f>
        <v>51.89</v>
      </c>
      <c r="E172" s="6">
        <f t="shared" ref="E172" si="133">ROUND(D172+(D172*2.15/100),2)</f>
        <v>53.01</v>
      </c>
      <c r="F172" s="6">
        <f t="shared" ref="F172" si="134">(E172*102.7)/100</f>
        <v>54.441269999999996</v>
      </c>
      <c r="G172" s="129">
        <f t="shared" si="124"/>
        <v>54.176220000000001</v>
      </c>
      <c r="H172" s="6">
        <f t="shared" ref="H172" si="135">(G172*102.29)/100</f>
        <v>55.416855437999999</v>
      </c>
      <c r="I172" s="201" t="s">
        <v>63</v>
      </c>
      <c r="J172" s="201"/>
      <c r="K172" s="201"/>
      <c r="L172" s="201"/>
      <c r="M172" s="201"/>
      <c r="N172" s="202"/>
      <c r="O172" s="203"/>
      <c r="P172" s="82"/>
      <c r="Q172" s="2"/>
      <c r="R172" s="2"/>
      <c r="S172" s="2"/>
      <c r="T172" s="2"/>
    </row>
    <row r="173" spans="1:20" ht="15.75" customHeight="1" x14ac:dyDescent="0.25">
      <c r="A173" s="13"/>
      <c r="B173" s="14"/>
      <c r="C173" s="14"/>
      <c r="D173" s="6"/>
      <c r="E173" s="6"/>
      <c r="F173" s="6"/>
      <c r="G173" s="129"/>
      <c r="H173" s="6"/>
      <c r="I173" s="144" t="s">
        <v>44</v>
      </c>
      <c r="J173" s="144"/>
      <c r="K173" s="196" t="s">
        <v>64</v>
      </c>
      <c r="L173" s="196"/>
      <c r="M173" s="196"/>
      <c r="N173" s="197"/>
      <c r="O173" s="221"/>
      <c r="P173" s="79"/>
      <c r="Q173" s="2"/>
      <c r="R173" s="2"/>
      <c r="S173" s="2"/>
      <c r="T173" s="2"/>
    </row>
    <row r="174" spans="1:20" ht="15.75" customHeight="1" x14ac:dyDescent="0.25">
      <c r="A174" s="13"/>
      <c r="B174" s="14"/>
      <c r="C174" s="14"/>
      <c r="D174" s="6"/>
      <c r="E174" s="6"/>
      <c r="F174" s="6"/>
      <c r="G174" s="129"/>
      <c r="H174" s="6"/>
      <c r="I174" s="157"/>
      <c r="J174" s="157"/>
      <c r="K174" s="196" t="s">
        <v>317</v>
      </c>
      <c r="L174" s="196"/>
      <c r="M174" s="196"/>
      <c r="N174" s="197"/>
      <c r="O174" s="198"/>
      <c r="P174" s="79"/>
      <c r="Q174" s="2"/>
      <c r="R174" s="2"/>
      <c r="S174" s="2"/>
      <c r="T174" s="2"/>
    </row>
    <row r="175" spans="1:20" ht="15.75" customHeight="1" x14ac:dyDescent="0.25">
      <c r="A175" s="15"/>
      <c r="B175" s="16"/>
      <c r="C175" s="16"/>
      <c r="D175" s="6"/>
      <c r="E175" s="6"/>
      <c r="F175" s="6"/>
      <c r="G175" s="129"/>
      <c r="H175" s="6"/>
      <c r="I175" s="158"/>
      <c r="J175" s="158"/>
      <c r="K175" s="222" t="s">
        <v>58</v>
      </c>
      <c r="L175" s="222"/>
      <c r="M175" s="222"/>
      <c r="N175" s="222"/>
      <c r="O175" s="182"/>
      <c r="P175" s="79"/>
      <c r="Q175" s="2"/>
      <c r="R175" s="2"/>
      <c r="S175" s="2"/>
      <c r="T175" s="2"/>
    </row>
    <row r="176" spans="1:20" s="17" customFormat="1" ht="30" customHeight="1" x14ac:dyDescent="0.2">
      <c r="A176" s="154" t="s">
        <v>218</v>
      </c>
      <c r="B176" s="155"/>
      <c r="C176" s="155"/>
      <c r="D176" s="155"/>
      <c r="E176" s="155"/>
      <c r="F176" s="155"/>
      <c r="G176" s="155"/>
      <c r="H176" s="155"/>
      <c r="I176" s="155"/>
      <c r="J176" s="155"/>
      <c r="K176" s="155"/>
      <c r="L176" s="155"/>
      <c r="M176" s="155"/>
      <c r="N176" s="155"/>
      <c r="O176" s="156"/>
      <c r="P176" s="78"/>
      <c r="Q176" s="27"/>
    </row>
    <row r="177" spans="1:20" ht="15" x14ac:dyDescent="0.2">
      <c r="A177" s="58" t="s">
        <v>212</v>
      </c>
      <c r="B177" s="59"/>
      <c r="C177" s="59"/>
      <c r="D177" s="59"/>
      <c r="E177" s="59"/>
      <c r="F177" s="59"/>
      <c r="G177" s="59"/>
      <c r="H177" s="59"/>
      <c r="I177" s="59"/>
      <c r="J177" s="59"/>
      <c r="K177" s="59"/>
      <c r="L177" s="59"/>
      <c r="M177" s="59"/>
      <c r="N177" s="59"/>
      <c r="O177" s="60"/>
      <c r="P177" s="62"/>
      <c r="Q177" s="26"/>
      <c r="R177" s="2"/>
      <c r="S177" s="2"/>
      <c r="T177" s="2"/>
    </row>
    <row r="178" spans="1:20" ht="15.75" customHeight="1" x14ac:dyDescent="0.2">
      <c r="A178" s="61" t="s">
        <v>229</v>
      </c>
      <c r="B178" s="62"/>
      <c r="C178" s="62"/>
      <c r="D178" s="62"/>
      <c r="E178" s="62"/>
      <c r="F178" s="62"/>
      <c r="G178" s="62"/>
      <c r="H178" s="62"/>
      <c r="I178" s="62"/>
      <c r="J178" s="62"/>
      <c r="K178" s="62"/>
      <c r="L178" s="62"/>
      <c r="M178" s="62"/>
      <c r="N178" s="62"/>
      <c r="O178" s="63"/>
      <c r="P178" s="62"/>
      <c r="Q178" s="26"/>
      <c r="R178" s="2"/>
      <c r="S178" s="2"/>
      <c r="T178" s="2"/>
    </row>
    <row r="179" spans="1:20" ht="15.75" customHeight="1" x14ac:dyDescent="0.2">
      <c r="A179" s="61" t="s">
        <v>213</v>
      </c>
      <c r="B179" s="62"/>
      <c r="C179" s="62"/>
      <c r="D179" s="62"/>
      <c r="E179" s="62"/>
      <c r="F179" s="62"/>
      <c r="G179" s="62"/>
      <c r="H179" s="62"/>
      <c r="I179" s="62"/>
      <c r="J179" s="62"/>
      <c r="K179" s="62"/>
      <c r="L179" s="62"/>
      <c r="M179" s="62"/>
      <c r="N179" s="62"/>
      <c r="O179" s="63"/>
      <c r="P179" s="62"/>
      <c r="Q179" s="26"/>
      <c r="R179" s="2"/>
      <c r="S179" s="2"/>
      <c r="T179" s="2"/>
    </row>
    <row r="180" spans="1:20" ht="15.75" customHeight="1" x14ac:dyDescent="0.2">
      <c r="A180" s="53" t="s">
        <v>211</v>
      </c>
      <c r="B180" s="54"/>
      <c r="C180" s="54"/>
      <c r="D180" s="54"/>
      <c r="E180" s="54"/>
      <c r="F180" s="54"/>
      <c r="G180" s="54"/>
      <c r="H180" s="54"/>
      <c r="I180" s="54"/>
      <c r="J180" s="54"/>
      <c r="K180" s="54"/>
      <c r="L180" s="54"/>
      <c r="M180" s="54"/>
      <c r="N180" s="54"/>
      <c r="O180" s="55"/>
      <c r="P180" s="62"/>
      <c r="Q180" s="26"/>
      <c r="R180" s="2"/>
      <c r="S180" s="2"/>
      <c r="T180" s="2"/>
    </row>
    <row r="181" spans="1:20" s="4" customFormat="1" ht="30" customHeight="1" x14ac:dyDescent="0.2">
      <c r="A181" s="154" t="s">
        <v>219</v>
      </c>
      <c r="B181" s="155"/>
      <c r="C181" s="155"/>
      <c r="D181" s="155"/>
      <c r="E181" s="155"/>
      <c r="F181" s="155"/>
      <c r="G181" s="155"/>
      <c r="H181" s="155"/>
      <c r="I181" s="155"/>
      <c r="J181" s="155"/>
      <c r="K181" s="155"/>
      <c r="L181" s="155"/>
      <c r="M181" s="155"/>
      <c r="N181" s="155"/>
      <c r="O181" s="156"/>
      <c r="P181" s="78"/>
      <c r="Q181" s="27"/>
    </row>
    <row r="182" spans="1:20" ht="25.5" customHeight="1" x14ac:dyDescent="0.2">
      <c r="A182" s="18" t="s">
        <v>207</v>
      </c>
      <c r="B182" s="91"/>
      <c r="C182" s="57"/>
      <c r="D182" s="57"/>
      <c r="E182" s="57"/>
      <c r="F182" s="57"/>
      <c r="G182" s="133"/>
      <c r="H182" s="133"/>
      <c r="I182" s="57"/>
      <c r="J182" s="56" t="s">
        <v>208</v>
      </c>
      <c r="K182" s="57"/>
      <c r="L182" s="57"/>
      <c r="M182" s="57"/>
      <c r="N182" s="64"/>
      <c r="O182" s="72" t="s">
        <v>209</v>
      </c>
      <c r="P182" s="98"/>
      <c r="Q182" s="26"/>
      <c r="R182" s="2"/>
      <c r="S182" s="2"/>
      <c r="T182" s="2"/>
    </row>
    <row r="183" spans="1:20" ht="15.75" customHeight="1" x14ac:dyDescent="0.2">
      <c r="A183" s="212"/>
      <c r="B183" s="188"/>
      <c r="C183" s="188"/>
      <c r="D183" s="188"/>
      <c r="E183" s="188"/>
      <c r="F183" s="188"/>
      <c r="G183" s="188"/>
      <c r="H183" s="188"/>
      <c r="I183" s="188"/>
      <c r="J183" s="65"/>
      <c r="K183" s="65"/>
      <c r="L183" s="65"/>
      <c r="M183" s="65"/>
      <c r="N183" s="65"/>
      <c r="O183" s="66"/>
      <c r="P183" s="68"/>
      <c r="Q183" s="26"/>
      <c r="R183" s="2"/>
      <c r="S183" s="2"/>
      <c r="T183" s="2"/>
    </row>
    <row r="184" spans="1:20" ht="24" customHeight="1" x14ac:dyDescent="0.2">
      <c r="A184" s="217" t="s">
        <v>2</v>
      </c>
      <c r="B184" s="214"/>
      <c r="C184" s="214"/>
      <c r="D184" s="214"/>
      <c r="E184" s="214"/>
      <c r="F184" s="214"/>
      <c r="G184" s="214"/>
      <c r="H184" s="214"/>
      <c r="I184" s="215"/>
      <c r="J184" s="213" t="s">
        <v>13</v>
      </c>
      <c r="K184" s="214"/>
      <c r="L184" s="214"/>
      <c r="M184" s="214"/>
      <c r="N184" s="215"/>
      <c r="O184" s="73" t="s">
        <v>14</v>
      </c>
      <c r="Q184" s="83"/>
      <c r="R184" s="26"/>
      <c r="S184" s="2"/>
      <c r="T184" s="2"/>
    </row>
    <row r="185" spans="1:20" ht="15" x14ac:dyDescent="0.2">
      <c r="A185" s="166"/>
      <c r="B185" s="167"/>
      <c r="C185" s="167"/>
      <c r="D185" s="167"/>
      <c r="E185" s="167"/>
      <c r="F185" s="167"/>
      <c r="G185" s="167"/>
      <c r="H185" s="167"/>
      <c r="I185" s="168"/>
      <c r="J185" s="216"/>
      <c r="K185" s="167"/>
      <c r="L185" s="167"/>
      <c r="M185" s="167"/>
      <c r="N185" s="168"/>
      <c r="O185" s="74"/>
      <c r="Q185" s="67"/>
      <c r="R185" s="26"/>
      <c r="S185" s="2"/>
      <c r="T185" s="2"/>
    </row>
    <row r="186" spans="1:20" s="19" customFormat="1" ht="15.75" customHeight="1" x14ac:dyDescent="0.2">
      <c r="A186" s="165" t="s">
        <v>41</v>
      </c>
      <c r="B186" s="160"/>
      <c r="C186" s="160"/>
      <c r="D186" s="160"/>
      <c r="E186" s="160"/>
      <c r="F186" s="160"/>
      <c r="G186" s="160"/>
      <c r="H186" s="160"/>
      <c r="I186" s="161"/>
      <c r="J186" s="159" t="s">
        <v>289</v>
      </c>
      <c r="K186" s="160"/>
      <c r="L186" s="160"/>
      <c r="M186" s="160"/>
      <c r="N186" s="161"/>
      <c r="O186" s="75" t="s">
        <v>15</v>
      </c>
      <c r="Q186" s="52"/>
      <c r="R186" s="28"/>
    </row>
    <row r="187" spans="1:20" s="19" customFormat="1" ht="15" customHeight="1" x14ac:dyDescent="0.2">
      <c r="A187" s="165" t="s">
        <v>16</v>
      </c>
      <c r="B187" s="160"/>
      <c r="C187" s="160"/>
      <c r="D187" s="160"/>
      <c r="E187" s="160"/>
      <c r="F187" s="160"/>
      <c r="G187" s="160"/>
      <c r="H187" s="160"/>
      <c r="I187" s="161"/>
      <c r="J187" s="159" t="s">
        <v>17</v>
      </c>
      <c r="K187" s="160"/>
      <c r="L187" s="160"/>
      <c r="M187" s="160"/>
      <c r="N187" s="161"/>
      <c r="O187" s="75" t="s">
        <v>18</v>
      </c>
      <c r="Q187" s="52"/>
      <c r="R187" s="28"/>
    </row>
    <row r="188" spans="1:20" s="19" customFormat="1" ht="15.75" customHeight="1" x14ac:dyDescent="0.2">
      <c r="A188" s="165" t="s">
        <v>19</v>
      </c>
      <c r="B188" s="160"/>
      <c r="C188" s="160"/>
      <c r="D188" s="160"/>
      <c r="E188" s="160"/>
      <c r="F188" s="160"/>
      <c r="G188" s="160"/>
      <c r="H188" s="160"/>
      <c r="I188" s="161"/>
      <c r="J188" s="159" t="s">
        <v>20</v>
      </c>
      <c r="K188" s="160"/>
      <c r="L188" s="160"/>
      <c r="M188" s="160"/>
      <c r="N188" s="161"/>
      <c r="O188" s="75" t="s">
        <v>21</v>
      </c>
      <c r="Q188" s="52"/>
      <c r="R188" s="28"/>
    </row>
    <row r="189" spans="1:20" s="19" customFormat="1" ht="15.75" customHeight="1" x14ac:dyDescent="0.2">
      <c r="A189" s="165" t="s">
        <v>22</v>
      </c>
      <c r="B189" s="160"/>
      <c r="C189" s="160"/>
      <c r="D189" s="160"/>
      <c r="E189" s="160"/>
      <c r="F189" s="160"/>
      <c r="G189" s="160"/>
      <c r="H189" s="160"/>
      <c r="I189" s="161"/>
      <c r="J189" s="159" t="s">
        <v>290</v>
      </c>
      <c r="K189" s="160"/>
      <c r="L189" s="160"/>
      <c r="M189" s="160"/>
      <c r="N189" s="161"/>
      <c r="O189" s="75" t="s">
        <v>23</v>
      </c>
      <c r="Q189" s="52"/>
      <c r="R189" s="28"/>
    </row>
    <row r="190" spans="1:20" s="19" customFormat="1" ht="15" x14ac:dyDescent="0.2">
      <c r="A190" s="165" t="s">
        <v>335</v>
      </c>
      <c r="B190" s="160"/>
      <c r="C190" s="160"/>
      <c r="D190" s="160"/>
      <c r="E190" s="160"/>
      <c r="F190" s="160"/>
      <c r="G190" s="160"/>
      <c r="H190" s="160"/>
      <c r="I190" s="161"/>
      <c r="J190" s="159" t="s">
        <v>24</v>
      </c>
      <c r="K190" s="160"/>
      <c r="L190" s="160"/>
      <c r="M190" s="160"/>
      <c r="N190" s="161"/>
      <c r="O190" s="75" t="s">
        <v>25</v>
      </c>
      <c r="Q190" s="52"/>
      <c r="R190" s="28"/>
    </row>
    <row r="191" spans="1:20" s="19" customFormat="1" ht="15.75" customHeight="1" x14ac:dyDescent="0.2">
      <c r="A191" s="165" t="s">
        <v>327</v>
      </c>
      <c r="B191" s="160"/>
      <c r="C191" s="160"/>
      <c r="D191" s="160"/>
      <c r="E191" s="160"/>
      <c r="F191" s="160"/>
      <c r="G191" s="160"/>
      <c r="H191" s="160"/>
      <c r="I191" s="161"/>
      <c r="J191" s="159" t="s">
        <v>26</v>
      </c>
      <c r="K191" s="160"/>
      <c r="L191" s="160"/>
      <c r="M191" s="160"/>
      <c r="N191" s="161"/>
      <c r="O191" s="75" t="s">
        <v>27</v>
      </c>
      <c r="Q191" s="52"/>
      <c r="R191" s="28"/>
    </row>
    <row r="192" spans="1:20" s="19" customFormat="1" ht="35.25" customHeight="1" x14ac:dyDescent="0.2">
      <c r="A192" s="165" t="s">
        <v>42</v>
      </c>
      <c r="B192" s="160"/>
      <c r="C192" s="160"/>
      <c r="D192" s="160"/>
      <c r="E192" s="160"/>
      <c r="F192" s="160"/>
      <c r="G192" s="160"/>
      <c r="H192" s="160"/>
      <c r="I192" s="161"/>
      <c r="J192" s="159" t="s">
        <v>28</v>
      </c>
      <c r="K192" s="160"/>
      <c r="L192" s="160"/>
      <c r="M192" s="160"/>
      <c r="N192" s="161"/>
      <c r="O192" s="75" t="s">
        <v>29</v>
      </c>
      <c r="Q192" s="52"/>
      <c r="R192" s="28"/>
    </row>
    <row r="193" spans="1:20" ht="15.75" customHeight="1" x14ac:dyDescent="0.2">
      <c r="A193" s="165"/>
      <c r="B193" s="169"/>
      <c r="C193" s="169"/>
      <c r="D193" s="169"/>
      <c r="E193" s="169"/>
      <c r="F193" s="169"/>
      <c r="G193" s="169"/>
      <c r="H193" s="169"/>
      <c r="I193" s="170"/>
      <c r="J193" s="159" t="s">
        <v>72</v>
      </c>
      <c r="K193" s="160"/>
      <c r="L193" s="160"/>
      <c r="M193" s="160"/>
      <c r="N193" s="161"/>
      <c r="O193" s="75" t="s">
        <v>30</v>
      </c>
      <c r="Q193" s="52"/>
      <c r="R193" s="26"/>
      <c r="S193" s="2"/>
      <c r="T193" s="2"/>
    </row>
    <row r="194" spans="1:20" ht="15.75" customHeight="1" x14ac:dyDescent="0.2">
      <c r="A194" s="171"/>
      <c r="B194" s="169"/>
      <c r="C194" s="169"/>
      <c r="D194" s="169"/>
      <c r="E194" s="169"/>
      <c r="F194" s="169"/>
      <c r="G194" s="169"/>
      <c r="H194" s="169"/>
      <c r="I194" s="170"/>
      <c r="J194" s="159" t="s">
        <v>31</v>
      </c>
      <c r="K194" s="160"/>
      <c r="L194" s="160"/>
      <c r="M194" s="160"/>
      <c r="N194" s="161"/>
      <c r="O194" s="75" t="s">
        <v>32</v>
      </c>
      <c r="Q194" s="52"/>
      <c r="R194" s="26"/>
      <c r="S194" s="2"/>
      <c r="T194" s="2"/>
    </row>
    <row r="195" spans="1:20" ht="15.75" customHeight="1" x14ac:dyDescent="0.2">
      <c r="A195" s="172"/>
      <c r="B195" s="173"/>
      <c r="C195" s="173"/>
      <c r="D195" s="173"/>
      <c r="E195" s="173"/>
      <c r="F195" s="173"/>
      <c r="G195" s="173"/>
      <c r="H195" s="173"/>
      <c r="I195" s="174"/>
      <c r="J195" s="162" t="s">
        <v>33</v>
      </c>
      <c r="K195" s="163"/>
      <c r="L195" s="163"/>
      <c r="M195" s="163"/>
      <c r="N195" s="164"/>
      <c r="O195" s="92" t="s">
        <v>34</v>
      </c>
      <c r="Q195" s="52"/>
      <c r="R195" s="69"/>
      <c r="S195" s="70"/>
      <c r="T195" s="70"/>
    </row>
    <row r="196" spans="1:20" s="20" customFormat="1" ht="15" x14ac:dyDescent="0.2">
      <c r="A196" s="89"/>
      <c r="B196" s="76"/>
      <c r="C196" s="76"/>
      <c r="D196" s="76"/>
      <c r="E196" s="76"/>
      <c r="F196" s="76"/>
      <c r="G196" s="76"/>
      <c r="H196" s="76"/>
      <c r="I196" s="76"/>
      <c r="J196" s="76"/>
      <c r="K196" s="76"/>
      <c r="L196" s="76"/>
      <c r="M196" s="76"/>
      <c r="N196" s="76"/>
      <c r="O196" s="90"/>
      <c r="P196" s="76"/>
      <c r="Q196" s="76"/>
      <c r="R196" s="76"/>
      <c r="S196" s="76"/>
      <c r="T196" s="26"/>
    </row>
    <row r="197" spans="1:20" s="21" customFormat="1" ht="18" customHeight="1" x14ac:dyDescent="0.2">
      <c r="A197" s="218" t="s">
        <v>235</v>
      </c>
      <c r="B197" s="219"/>
      <c r="C197" s="219"/>
      <c r="D197" s="219"/>
      <c r="E197" s="219"/>
      <c r="F197" s="219"/>
      <c r="G197" s="219"/>
      <c r="H197" s="219"/>
      <c r="I197" s="219"/>
      <c r="J197" s="219"/>
      <c r="K197" s="219"/>
      <c r="L197" s="219"/>
      <c r="M197" s="219"/>
      <c r="N197" s="219"/>
      <c r="O197" s="220"/>
      <c r="P197" s="77"/>
      <c r="Q197" s="51"/>
      <c r="R197" s="51"/>
      <c r="S197" s="51"/>
      <c r="T197" s="29"/>
    </row>
    <row r="198" spans="1:20" ht="15" x14ac:dyDescent="0.2">
      <c r="A198" s="218" t="s">
        <v>236</v>
      </c>
      <c r="B198" s="219"/>
      <c r="C198" s="219"/>
      <c r="D198" s="219"/>
      <c r="E198" s="219"/>
      <c r="F198" s="219"/>
      <c r="G198" s="219"/>
      <c r="H198" s="219"/>
      <c r="I198" s="219"/>
      <c r="J198" s="219"/>
      <c r="K198" s="219"/>
      <c r="L198" s="219"/>
      <c r="M198" s="219"/>
      <c r="N198" s="219"/>
      <c r="O198" s="220"/>
      <c r="P198" s="77"/>
      <c r="Q198" s="51"/>
      <c r="R198" s="51"/>
      <c r="S198" s="51"/>
    </row>
    <row r="199" spans="1:20" ht="21.75" customHeight="1" x14ac:dyDescent="0.2">
      <c r="A199" s="210" t="s">
        <v>257</v>
      </c>
      <c r="B199" s="155"/>
      <c r="C199" s="155"/>
      <c r="D199" s="155"/>
      <c r="E199" s="155"/>
      <c r="F199" s="155"/>
      <c r="G199" s="155"/>
      <c r="H199" s="155"/>
      <c r="I199" s="155"/>
      <c r="J199" s="155"/>
      <c r="K199" s="155"/>
      <c r="L199" s="155"/>
      <c r="M199" s="155"/>
      <c r="N199" s="155"/>
      <c r="O199" s="211"/>
    </row>
    <row r="200" spans="1:20" ht="31.5" customHeight="1" x14ac:dyDescent="0.2">
      <c r="A200" s="225" t="s">
        <v>246</v>
      </c>
      <c r="B200" s="226"/>
      <c r="C200" s="226"/>
      <c r="D200" s="150" t="s">
        <v>252</v>
      </c>
      <c r="E200" s="223"/>
      <c r="F200" s="223"/>
      <c r="G200" s="223"/>
      <c r="H200" s="223"/>
      <c r="I200" s="223"/>
      <c r="J200" s="223"/>
      <c r="K200" s="223"/>
      <c r="L200" s="223"/>
      <c r="M200" s="223"/>
      <c r="N200" s="223"/>
      <c r="O200" s="224"/>
    </row>
    <row r="201" spans="1:20" ht="15" customHeight="1" x14ac:dyDescent="0.2">
      <c r="A201" s="227" t="s">
        <v>248</v>
      </c>
      <c r="B201" s="167"/>
      <c r="C201" s="167"/>
      <c r="D201" s="144" t="s">
        <v>249</v>
      </c>
      <c r="E201" s="145"/>
      <c r="F201" s="145"/>
      <c r="G201" s="145"/>
      <c r="H201" s="145"/>
      <c r="I201" s="145"/>
      <c r="J201" s="145"/>
      <c r="K201" s="145"/>
      <c r="L201" s="145"/>
      <c r="M201" s="145"/>
      <c r="N201" s="145"/>
      <c r="O201" s="206"/>
    </row>
    <row r="202" spans="1:20" ht="30" customHeight="1" x14ac:dyDescent="0.2">
      <c r="A202" s="227" t="s">
        <v>250</v>
      </c>
      <c r="B202" s="167"/>
      <c r="C202" s="167"/>
      <c r="D202" s="144" t="s">
        <v>253</v>
      </c>
      <c r="E202" s="145"/>
      <c r="F202" s="145"/>
      <c r="G202" s="145"/>
      <c r="H202" s="145"/>
      <c r="I202" s="145"/>
      <c r="J202" s="145"/>
      <c r="K202" s="145"/>
      <c r="L202" s="145"/>
      <c r="M202" s="145"/>
      <c r="N202" s="145"/>
      <c r="O202" s="206"/>
    </row>
    <row r="203" spans="1:20" ht="30" customHeight="1" x14ac:dyDescent="0.2">
      <c r="A203" s="228" t="s">
        <v>251</v>
      </c>
      <c r="B203" s="229"/>
      <c r="C203" s="229"/>
      <c r="D203" s="175" t="s">
        <v>254</v>
      </c>
      <c r="E203" s="208"/>
      <c r="F203" s="208"/>
      <c r="G203" s="208"/>
      <c r="H203" s="208"/>
      <c r="I203" s="208"/>
      <c r="J203" s="208"/>
      <c r="K203" s="208"/>
      <c r="L203" s="208"/>
      <c r="M203" s="208"/>
      <c r="N203" s="208"/>
      <c r="O203" s="209"/>
    </row>
    <row r="204" spans="1:20" ht="24" customHeight="1" x14ac:dyDescent="0.2">
      <c r="A204" s="230" t="s">
        <v>256</v>
      </c>
      <c r="B204" s="231"/>
      <c r="C204" s="231"/>
      <c r="D204" s="231"/>
      <c r="E204" s="231"/>
      <c r="F204" s="231"/>
      <c r="G204" s="231"/>
      <c r="H204" s="231"/>
      <c r="I204" s="231"/>
      <c r="J204" s="231"/>
      <c r="K204" s="231"/>
      <c r="L204" s="231"/>
      <c r="M204" s="231"/>
      <c r="N204" s="231"/>
      <c r="O204" s="232"/>
    </row>
    <row r="205" spans="1:20" ht="24" customHeight="1" x14ac:dyDescent="0.2">
      <c r="A205" s="233"/>
      <c r="B205" s="234"/>
      <c r="C205" s="234"/>
      <c r="D205" s="234"/>
      <c r="E205" s="234"/>
      <c r="F205" s="234"/>
      <c r="G205" s="234"/>
      <c r="H205" s="234"/>
      <c r="I205" s="234"/>
      <c r="J205" s="234"/>
      <c r="K205" s="234"/>
      <c r="L205" s="234"/>
      <c r="M205" s="234"/>
      <c r="N205" s="234"/>
      <c r="O205" s="235"/>
    </row>
    <row r="206" spans="1:20" ht="16.5" customHeight="1" x14ac:dyDescent="0.2">
      <c r="A206" s="204" t="s">
        <v>258</v>
      </c>
      <c r="B206" s="205"/>
      <c r="C206" s="205"/>
      <c r="D206" s="205"/>
      <c r="E206" s="205"/>
      <c r="F206" s="205"/>
      <c r="G206" s="205"/>
      <c r="H206" s="205"/>
      <c r="I206" s="205"/>
      <c r="J206" s="205"/>
      <c r="K206" s="205"/>
      <c r="L206" s="205"/>
      <c r="M206" s="205"/>
      <c r="N206" s="205"/>
      <c r="O206" s="206"/>
    </row>
    <row r="207" spans="1:20" ht="16.5" customHeight="1" x14ac:dyDescent="0.2">
      <c r="A207" s="207"/>
      <c r="B207" s="208"/>
      <c r="C207" s="208"/>
      <c r="D207" s="208"/>
      <c r="E207" s="208"/>
      <c r="F207" s="208"/>
      <c r="G207" s="208"/>
      <c r="H207" s="208"/>
      <c r="I207" s="208"/>
      <c r="J207" s="208"/>
      <c r="K207" s="208"/>
      <c r="L207" s="208"/>
      <c r="M207" s="208"/>
      <c r="N207" s="208"/>
      <c r="O207" s="209"/>
    </row>
  </sheetData>
  <mergeCells count="235">
    <mergeCell ref="D200:O200"/>
    <mergeCell ref="D201:O201"/>
    <mergeCell ref="D202:O202"/>
    <mergeCell ref="D203:O203"/>
    <mergeCell ref="A200:C200"/>
    <mergeCell ref="A201:C201"/>
    <mergeCell ref="A202:C202"/>
    <mergeCell ref="A203:C203"/>
    <mergeCell ref="A204:O205"/>
    <mergeCell ref="A206:O207"/>
    <mergeCell ref="I134:O134"/>
    <mergeCell ref="A199:O199"/>
    <mergeCell ref="I165:J165"/>
    <mergeCell ref="I166:J166"/>
    <mergeCell ref="I167:J167"/>
    <mergeCell ref="I173:J173"/>
    <mergeCell ref="A183:I183"/>
    <mergeCell ref="J190:N190"/>
    <mergeCell ref="J191:N191"/>
    <mergeCell ref="J192:N192"/>
    <mergeCell ref="J193:N193"/>
    <mergeCell ref="J184:N184"/>
    <mergeCell ref="J185:N185"/>
    <mergeCell ref="A184:I184"/>
    <mergeCell ref="A187:I187"/>
    <mergeCell ref="A188:I188"/>
    <mergeCell ref="A189:I189"/>
    <mergeCell ref="A197:O197"/>
    <mergeCell ref="A198:O198"/>
    <mergeCell ref="I172:O172"/>
    <mergeCell ref="K173:O173"/>
    <mergeCell ref="K174:O174"/>
    <mergeCell ref="K175:O175"/>
    <mergeCell ref="K166:O166"/>
    <mergeCell ref="K167:O167"/>
    <mergeCell ref="I158:O158"/>
    <mergeCell ref="I160:O160"/>
    <mergeCell ref="K161:O161"/>
    <mergeCell ref="I168:O168"/>
    <mergeCell ref="K169:O169"/>
    <mergeCell ref="K170:O170"/>
    <mergeCell ref="K171:O171"/>
    <mergeCell ref="K162:O162"/>
    <mergeCell ref="K163:O163"/>
    <mergeCell ref="I164:O164"/>
    <mergeCell ref="A156:O156"/>
    <mergeCell ref="A159:O159"/>
    <mergeCell ref="I162:J162"/>
    <mergeCell ref="I163:J163"/>
    <mergeCell ref="I161:J161"/>
    <mergeCell ref="K165:O165"/>
    <mergeCell ref="I127:O127"/>
    <mergeCell ref="I128:O128"/>
    <mergeCell ref="I129:O129"/>
    <mergeCell ref="I130:O130"/>
    <mergeCell ref="I132:O132"/>
    <mergeCell ref="I133:O133"/>
    <mergeCell ref="I154:O154"/>
    <mergeCell ref="I155:O155"/>
    <mergeCell ref="I157:O157"/>
    <mergeCell ref="I149:O149"/>
    <mergeCell ref="I150:O150"/>
    <mergeCell ref="I151:O151"/>
    <mergeCell ref="I152:O152"/>
    <mergeCell ref="I153:O153"/>
    <mergeCell ref="I146:O146"/>
    <mergeCell ref="I147:O147"/>
    <mergeCell ref="I148:O148"/>
    <mergeCell ref="A131:O131"/>
    <mergeCell ref="A54:O54"/>
    <mergeCell ref="I135:O135"/>
    <mergeCell ref="I136:O136"/>
    <mergeCell ref="I137:O137"/>
    <mergeCell ref="I138:O138"/>
    <mergeCell ref="I139:O139"/>
    <mergeCell ref="I117:O117"/>
    <mergeCell ref="I59:O59"/>
    <mergeCell ref="I60:O60"/>
    <mergeCell ref="I61:O61"/>
    <mergeCell ref="I69:O69"/>
    <mergeCell ref="I70:O70"/>
    <mergeCell ref="I71:O71"/>
    <mergeCell ref="I72:O72"/>
    <mergeCell ref="I73:O73"/>
    <mergeCell ref="I74:O74"/>
    <mergeCell ref="I75:O75"/>
    <mergeCell ref="I76:O76"/>
    <mergeCell ref="I77:O77"/>
    <mergeCell ref="I78:O78"/>
    <mergeCell ref="I79:O79"/>
    <mergeCell ref="I80:O80"/>
    <mergeCell ref="I114:O114"/>
    <mergeCell ref="I115:O115"/>
    <mergeCell ref="A1:O1"/>
    <mergeCell ref="I3:O3"/>
    <mergeCell ref="I9:O9"/>
    <mergeCell ref="I10:O10"/>
    <mergeCell ref="I11:O11"/>
    <mergeCell ref="I12:O12"/>
    <mergeCell ref="I13:O13"/>
    <mergeCell ref="I14:O14"/>
    <mergeCell ref="A4:O4"/>
    <mergeCell ref="A2:I2"/>
    <mergeCell ref="J2:O2"/>
    <mergeCell ref="I49:J49"/>
    <mergeCell ref="I41:J41"/>
    <mergeCell ref="I40:J40"/>
    <mergeCell ref="I38:J38"/>
    <mergeCell ref="I26:O26"/>
    <mergeCell ref="I27:O27"/>
    <mergeCell ref="I28:O28"/>
    <mergeCell ref="I29:O29"/>
    <mergeCell ref="I30:O30"/>
    <mergeCell ref="I37:J37"/>
    <mergeCell ref="I42:J42"/>
    <mergeCell ref="I45:J45"/>
    <mergeCell ref="I46:J46"/>
    <mergeCell ref="I44:J44"/>
    <mergeCell ref="K38:O38"/>
    <mergeCell ref="I39:O39"/>
    <mergeCell ref="K40:O40"/>
    <mergeCell ref="K41:O41"/>
    <mergeCell ref="K42:O42"/>
    <mergeCell ref="A107:O107"/>
    <mergeCell ref="I104:O104"/>
    <mergeCell ref="I105:O105"/>
    <mergeCell ref="I106:O106"/>
    <mergeCell ref="I31:O31"/>
    <mergeCell ref="I32:O32"/>
    <mergeCell ref="I33:O33"/>
    <mergeCell ref="I34:O34"/>
    <mergeCell ref="I35:O35"/>
    <mergeCell ref="I36:O36"/>
    <mergeCell ref="K37:O37"/>
    <mergeCell ref="I52:O52"/>
    <mergeCell ref="I53:O53"/>
    <mergeCell ref="I43:O43"/>
    <mergeCell ref="K44:O44"/>
    <mergeCell ref="K45:O45"/>
    <mergeCell ref="K46:O46"/>
    <mergeCell ref="I47:O47"/>
    <mergeCell ref="K48:O48"/>
    <mergeCell ref="K49:O49"/>
    <mergeCell ref="K50:O50"/>
    <mergeCell ref="I51:O51"/>
    <mergeCell ref="I50:J50"/>
    <mergeCell ref="I48:J48"/>
    <mergeCell ref="I81:O81"/>
    <mergeCell ref="I82:O82"/>
    <mergeCell ref="I100:O100"/>
    <mergeCell ref="I84:O84"/>
    <mergeCell ref="I85:O85"/>
    <mergeCell ref="I86:O86"/>
    <mergeCell ref="I87:O87"/>
    <mergeCell ref="I88:O88"/>
    <mergeCell ref="I103:O103"/>
    <mergeCell ref="I97:O97"/>
    <mergeCell ref="I98:O98"/>
    <mergeCell ref="I99:O99"/>
    <mergeCell ref="I94:O94"/>
    <mergeCell ref="I95:O95"/>
    <mergeCell ref="I96:O96"/>
    <mergeCell ref="A83:O83"/>
    <mergeCell ref="I89:O89"/>
    <mergeCell ref="I90:O90"/>
    <mergeCell ref="I91:O91"/>
    <mergeCell ref="I92:O92"/>
    <mergeCell ref="I93:O93"/>
    <mergeCell ref="I101:O101"/>
    <mergeCell ref="I102:O102"/>
    <mergeCell ref="I140:O140"/>
    <mergeCell ref="I141:O141"/>
    <mergeCell ref="I142:O142"/>
    <mergeCell ref="I143:O143"/>
    <mergeCell ref="I144:O144"/>
    <mergeCell ref="I145:O145"/>
    <mergeCell ref="I108:O108"/>
    <mergeCell ref="I109:O109"/>
    <mergeCell ref="I110:O110"/>
    <mergeCell ref="I111:O111"/>
    <mergeCell ref="I112:O112"/>
    <mergeCell ref="I113:O113"/>
    <mergeCell ref="I116:O116"/>
    <mergeCell ref="I126:O126"/>
    <mergeCell ref="I118:O118"/>
    <mergeCell ref="I119:O119"/>
    <mergeCell ref="I120:O120"/>
    <mergeCell ref="I121:O121"/>
    <mergeCell ref="I122:O122"/>
    <mergeCell ref="I123:O123"/>
    <mergeCell ref="I124:O124"/>
    <mergeCell ref="I125:O125"/>
    <mergeCell ref="A176:O176"/>
    <mergeCell ref="A181:O181"/>
    <mergeCell ref="I171:J171"/>
    <mergeCell ref="I169:J169"/>
    <mergeCell ref="I175:J175"/>
    <mergeCell ref="I174:J174"/>
    <mergeCell ref="J194:N194"/>
    <mergeCell ref="J195:N195"/>
    <mergeCell ref="J189:N189"/>
    <mergeCell ref="A190:I190"/>
    <mergeCell ref="I170:J170"/>
    <mergeCell ref="A185:I185"/>
    <mergeCell ref="A193:I195"/>
    <mergeCell ref="A186:I186"/>
    <mergeCell ref="A191:I191"/>
    <mergeCell ref="A192:I192"/>
    <mergeCell ref="J186:N186"/>
    <mergeCell ref="J187:N187"/>
    <mergeCell ref="J188:N188"/>
    <mergeCell ref="I62:O62"/>
    <mergeCell ref="I63:O63"/>
    <mergeCell ref="I64:O64"/>
    <mergeCell ref="I65:O65"/>
    <mergeCell ref="I66:O66"/>
    <mergeCell ref="I67:O67"/>
    <mergeCell ref="I68:O68"/>
    <mergeCell ref="I6:J6"/>
    <mergeCell ref="I5:O5"/>
    <mergeCell ref="I16:O16"/>
    <mergeCell ref="I17:O17"/>
    <mergeCell ref="I18:O18"/>
    <mergeCell ref="I19:O19"/>
    <mergeCell ref="I20:O20"/>
    <mergeCell ref="I21:O21"/>
    <mergeCell ref="I22:O22"/>
    <mergeCell ref="I55:O55"/>
    <mergeCell ref="I56:O56"/>
    <mergeCell ref="I57:O57"/>
    <mergeCell ref="I58:O58"/>
    <mergeCell ref="I15:O15"/>
    <mergeCell ref="I23:O23"/>
    <mergeCell ref="I24:O24"/>
    <mergeCell ref="I25:O25"/>
  </mergeCells>
  <phoneticPr fontId="0" type="noConversion"/>
  <printOptions horizontalCentered="1" gridLines="1"/>
  <pageMargins left="0.23622047244094491" right="0.23622047244094491" top="0.74803149606299213" bottom="0.74803149606299213" header="0.31496062992125984" footer="0.31496062992125984"/>
  <pageSetup paperSize="9" scale="49" fitToHeight="0" orientation="landscape" r:id="rId1"/>
  <headerFooter alignWithMargins="0">
    <oddFooter>&amp;LAnlage 1a zur Vereinbarung gem.§§ 113, 118 und 120 SGB V zu PIA vom 01.01.2022&amp;R&amp;P / &amp;N</oddFooter>
  </headerFooter>
  <rowBreaks count="4" manualBreakCount="4">
    <brk id="53" max="9" man="1"/>
    <brk id="106" max="9" man="1"/>
    <brk id="155" max="9" man="1"/>
    <brk id="198"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198"/>
  <sheetViews>
    <sheetView zoomScale="75" zoomScaleNormal="75" zoomScaleSheetLayoutView="75" zoomScalePageLayoutView="71" workbookViewId="0">
      <selection activeCell="F34" sqref="F34:M34"/>
    </sheetView>
  </sheetViews>
  <sheetFormatPr baseColWidth="10" defaultColWidth="11.28515625" defaultRowHeight="12.75" x14ac:dyDescent="0.2"/>
  <cols>
    <col min="1" max="1" width="15.7109375" style="46" customWidth="1"/>
    <col min="2" max="3" width="15.28515625" style="47" hidden="1" customWidth="1"/>
    <col min="4" max="4" width="15.28515625" style="132" hidden="1" customWidth="1"/>
    <col min="5" max="5" width="15.28515625" style="143" customWidth="1"/>
    <col min="6" max="8" width="15.28515625" style="47" customWidth="1"/>
    <col min="9" max="9" width="19.85546875" style="47" customWidth="1"/>
    <col min="10" max="11" width="15.28515625" style="47" customWidth="1"/>
    <col min="12" max="12" width="25.140625" style="47" customWidth="1"/>
    <col min="13" max="13" width="107.28515625" style="47" customWidth="1"/>
    <col min="14" max="16384" width="11.28515625" style="36"/>
  </cols>
  <sheetData>
    <row r="1" spans="1:13" s="30" customFormat="1" ht="27.75" customHeight="1" x14ac:dyDescent="0.2">
      <c r="A1" s="252" t="s">
        <v>323</v>
      </c>
      <c r="B1" s="185"/>
      <c r="C1" s="185"/>
      <c r="D1" s="185"/>
      <c r="E1" s="185"/>
      <c r="F1" s="185"/>
      <c r="G1" s="185"/>
      <c r="H1" s="185"/>
      <c r="I1" s="185"/>
      <c r="J1" s="185"/>
      <c r="K1" s="185"/>
      <c r="L1" s="185"/>
      <c r="M1" s="185"/>
    </row>
    <row r="2" spans="1:13" s="34" customFormat="1" ht="25.5" customHeight="1" x14ac:dyDescent="0.2">
      <c r="A2" s="31" t="s">
        <v>228</v>
      </c>
      <c r="B2" s="32"/>
      <c r="C2" s="127"/>
      <c r="D2" s="128"/>
      <c r="E2" s="127"/>
      <c r="F2" s="33"/>
      <c r="G2" s="271" t="s">
        <v>109</v>
      </c>
      <c r="H2" s="194"/>
      <c r="I2" s="194"/>
      <c r="J2" s="194"/>
      <c r="K2" s="194"/>
      <c r="L2" s="194"/>
      <c r="M2" s="194"/>
    </row>
    <row r="3" spans="1:13" ht="48.75" customHeight="1" x14ac:dyDescent="0.2">
      <c r="A3" s="35" t="s">
        <v>107</v>
      </c>
      <c r="B3" s="85" t="s">
        <v>316</v>
      </c>
      <c r="C3" s="85" t="s">
        <v>325</v>
      </c>
      <c r="D3" s="134" t="s">
        <v>326</v>
      </c>
      <c r="E3" s="85" t="s">
        <v>328</v>
      </c>
      <c r="F3" s="187" t="s">
        <v>104</v>
      </c>
      <c r="G3" s="188"/>
      <c r="H3" s="188"/>
      <c r="I3" s="188"/>
      <c r="J3" s="188"/>
      <c r="K3" s="188"/>
      <c r="L3" s="281"/>
      <c r="M3" s="281"/>
    </row>
    <row r="4" spans="1:13" s="37" customFormat="1" ht="18.75" customHeight="1" x14ac:dyDescent="0.2">
      <c r="A4" s="253" t="s">
        <v>215</v>
      </c>
      <c r="B4" s="155"/>
      <c r="C4" s="155"/>
      <c r="D4" s="155"/>
      <c r="E4" s="155"/>
      <c r="F4" s="155"/>
      <c r="G4" s="155"/>
      <c r="H4" s="155"/>
      <c r="I4" s="155"/>
      <c r="J4" s="155"/>
      <c r="K4" s="155"/>
      <c r="L4" s="155"/>
      <c r="M4" s="155"/>
    </row>
    <row r="5" spans="1:13" s="37" customFormat="1" ht="15.75" x14ac:dyDescent="0.2">
      <c r="A5" s="5">
        <v>35220100</v>
      </c>
      <c r="B5" s="6">
        <v>15.27</v>
      </c>
      <c r="C5" s="6">
        <f>(B5*102.7)/100</f>
        <v>15.68229</v>
      </c>
      <c r="D5" s="129">
        <f>(B5*102.2)/100</f>
        <v>15.60594</v>
      </c>
      <c r="E5" s="6">
        <f>(D5*102.29)/100</f>
        <v>15.963316026000003</v>
      </c>
      <c r="F5" s="147" t="s">
        <v>268</v>
      </c>
      <c r="G5" s="147"/>
      <c r="H5" s="147"/>
      <c r="I5" s="147"/>
      <c r="J5" s="147"/>
      <c r="K5" s="147"/>
      <c r="L5" s="223"/>
      <c r="M5" s="251"/>
    </row>
    <row r="6" spans="1:13" s="37" customFormat="1" ht="15.75" customHeight="1" x14ac:dyDescent="0.2">
      <c r="A6" s="5"/>
      <c r="B6" s="6"/>
      <c r="C6" s="6"/>
      <c r="D6" s="129"/>
      <c r="E6" s="6"/>
      <c r="F6" s="144" t="s">
        <v>44</v>
      </c>
      <c r="G6" s="144"/>
      <c r="H6" s="125" t="s">
        <v>313</v>
      </c>
      <c r="I6" s="95"/>
      <c r="J6" s="95"/>
      <c r="K6" s="95"/>
      <c r="L6" s="94"/>
      <c r="M6" s="96"/>
    </row>
    <row r="7" spans="1:13" s="37" customFormat="1" ht="15.75" x14ac:dyDescent="0.2">
      <c r="A7" s="5"/>
      <c r="B7" s="6"/>
      <c r="C7" s="6"/>
      <c r="D7" s="129"/>
      <c r="E7" s="6"/>
      <c r="F7" s="95"/>
      <c r="G7" s="95"/>
      <c r="H7" s="125" t="s">
        <v>314</v>
      </c>
      <c r="I7" s="95"/>
      <c r="J7" s="95"/>
      <c r="K7" s="95"/>
      <c r="L7" s="94"/>
      <c r="M7" s="96"/>
    </row>
    <row r="8" spans="1:13" s="37" customFormat="1" ht="15.75" x14ac:dyDescent="0.2">
      <c r="A8" s="5"/>
      <c r="B8" s="6"/>
      <c r="C8" s="6"/>
      <c r="D8" s="129"/>
      <c r="E8" s="6"/>
      <c r="F8" s="95"/>
      <c r="G8" s="95"/>
      <c r="H8" s="125" t="s">
        <v>315</v>
      </c>
      <c r="I8" s="95"/>
      <c r="J8" s="95"/>
      <c r="K8" s="95"/>
      <c r="L8" s="94"/>
      <c r="M8" s="96"/>
    </row>
    <row r="9" spans="1:13" ht="15.75" customHeight="1" x14ac:dyDescent="0.2">
      <c r="A9" s="38">
        <v>35220110</v>
      </c>
      <c r="B9" s="48">
        <v>15.27</v>
      </c>
      <c r="C9" s="6">
        <f t="shared" ref="C9:C50" si="0">(B9*102.7)/100</f>
        <v>15.68229</v>
      </c>
      <c r="D9" s="129">
        <f t="shared" ref="D9:D39" si="1">(B9*102.2)/100</f>
        <v>15.60594</v>
      </c>
      <c r="E9" s="6">
        <f t="shared" ref="E9:E69" si="2">(D9*102.29)/100</f>
        <v>15.963316026000003</v>
      </c>
      <c r="F9" s="254" t="s">
        <v>291</v>
      </c>
      <c r="G9" s="254"/>
      <c r="H9" s="254"/>
      <c r="I9" s="254"/>
      <c r="J9" s="255"/>
      <c r="K9" s="241"/>
      <c r="L9" s="241"/>
      <c r="M9" s="153"/>
    </row>
    <row r="10" spans="1:13" ht="15.75" customHeight="1" x14ac:dyDescent="0.2">
      <c r="A10" s="38">
        <v>35220111</v>
      </c>
      <c r="B10" s="48">
        <v>30.58</v>
      </c>
      <c r="C10" s="6">
        <f t="shared" si="0"/>
        <v>31.405659999999997</v>
      </c>
      <c r="D10" s="129">
        <f t="shared" si="1"/>
        <v>31.252759999999999</v>
      </c>
      <c r="E10" s="6">
        <f t="shared" si="2"/>
        <v>31.968448204000001</v>
      </c>
      <c r="F10" s="254" t="s">
        <v>292</v>
      </c>
      <c r="G10" s="254"/>
      <c r="H10" s="254"/>
      <c r="I10" s="254"/>
      <c r="J10" s="255"/>
      <c r="K10" s="241"/>
      <c r="L10" s="241"/>
      <c r="M10" s="153"/>
    </row>
    <row r="11" spans="1:13" ht="15.75" customHeight="1" x14ac:dyDescent="0.2">
      <c r="A11" s="39" t="s">
        <v>110</v>
      </c>
      <c r="B11" s="48">
        <v>61.19</v>
      </c>
      <c r="C11" s="6">
        <f t="shared" si="0"/>
        <v>62.842129999999997</v>
      </c>
      <c r="D11" s="129">
        <f t="shared" si="1"/>
        <v>62.536180000000002</v>
      </c>
      <c r="E11" s="6">
        <f t="shared" si="2"/>
        <v>63.968258522000006</v>
      </c>
      <c r="F11" s="254" t="s">
        <v>73</v>
      </c>
      <c r="G11" s="254"/>
      <c r="H11" s="254"/>
      <c r="I11" s="254"/>
      <c r="J11" s="255"/>
      <c r="K11" s="241"/>
      <c r="L11" s="241"/>
      <c r="M11" s="153"/>
    </row>
    <row r="12" spans="1:13" ht="15.75" customHeight="1" x14ac:dyDescent="0.2">
      <c r="A12" s="39">
        <v>35220113</v>
      </c>
      <c r="B12" s="48">
        <v>91.73</v>
      </c>
      <c r="C12" s="6">
        <f t="shared" si="0"/>
        <v>94.206710000000001</v>
      </c>
      <c r="D12" s="129">
        <f t="shared" si="1"/>
        <v>93.748060000000009</v>
      </c>
      <c r="E12" s="6">
        <f t="shared" si="2"/>
        <v>95.894890574000016</v>
      </c>
      <c r="F12" s="254" t="s">
        <v>74</v>
      </c>
      <c r="G12" s="254"/>
      <c r="H12" s="254"/>
      <c r="I12" s="254"/>
      <c r="J12" s="255"/>
      <c r="K12" s="241"/>
      <c r="L12" s="241"/>
      <c r="M12" s="153"/>
    </row>
    <row r="13" spans="1:13" s="40" customFormat="1" ht="15.75" customHeight="1" x14ac:dyDescent="0.2">
      <c r="A13" s="39" t="s">
        <v>111</v>
      </c>
      <c r="B13" s="48">
        <v>137.62</v>
      </c>
      <c r="C13" s="6">
        <f t="shared" si="0"/>
        <v>141.33574000000002</v>
      </c>
      <c r="D13" s="129">
        <f t="shared" si="1"/>
        <v>140.64764000000002</v>
      </c>
      <c r="E13" s="6">
        <f t="shared" si="2"/>
        <v>143.86847095600004</v>
      </c>
      <c r="F13" s="254" t="s">
        <v>75</v>
      </c>
      <c r="G13" s="254"/>
      <c r="H13" s="254"/>
      <c r="I13" s="254"/>
      <c r="J13" s="255"/>
      <c r="K13" s="241"/>
      <c r="L13" s="241"/>
      <c r="M13" s="153"/>
    </row>
    <row r="14" spans="1:13" s="40" customFormat="1" ht="15.75" customHeight="1" x14ac:dyDescent="0.2">
      <c r="A14" s="39" t="s">
        <v>112</v>
      </c>
      <c r="B14" s="48">
        <v>183.48</v>
      </c>
      <c r="C14" s="6">
        <f t="shared" si="0"/>
        <v>188.43396000000001</v>
      </c>
      <c r="D14" s="129">
        <f t="shared" si="1"/>
        <v>187.51656</v>
      </c>
      <c r="E14" s="6">
        <f t="shared" si="2"/>
        <v>191.81068922400001</v>
      </c>
      <c r="F14" s="254" t="s">
        <v>76</v>
      </c>
      <c r="G14" s="254"/>
      <c r="H14" s="254"/>
      <c r="I14" s="254"/>
      <c r="J14" s="255"/>
      <c r="K14" s="241"/>
      <c r="L14" s="241"/>
      <c r="M14" s="153"/>
    </row>
    <row r="15" spans="1:13" s="40" customFormat="1" ht="15.75" customHeight="1" x14ac:dyDescent="0.2">
      <c r="A15" s="39" t="s">
        <v>113</v>
      </c>
      <c r="B15" s="48">
        <v>275.20999999999998</v>
      </c>
      <c r="C15" s="6">
        <f t="shared" si="0"/>
        <v>282.64067</v>
      </c>
      <c r="D15" s="129">
        <f t="shared" si="1"/>
        <v>281.26461999999998</v>
      </c>
      <c r="E15" s="6">
        <f t="shared" si="2"/>
        <v>287.70557979799997</v>
      </c>
      <c r="F15" s="254" t="s">
        <v>77</v>
      </c>
      <c r="G15" s="254"/>
      <c r="H15" s="254"/>
      <c r="I15" s="254"/>
      <c r="J15" s="255"/>
      <c r="K15" s="241"/>
      <c r="L15" s="241"/>
      <c r="M15" s="153"/>
    </row>
    <row r="16" spans="1:13" s="40" customFormat="1" ht="31.5" customHeight="1" x14ac:dyDescent="0.2">
      <c r="A16" s="39" t="s">
        <v>114</v>
      </c>
      <c r="B16" s="48">
        <v>366.93</v>
      </c>
      <c r="C16" s="6">
        <f t="shared" si="0"/>
        <v>376.83711000000005</v>
      </c>
      <c r="D16" s="129">
        <f t="shared" si="1"/>
        <v>375.00245999999999</v>
      </c>
      <c r="E16" s="6">
        <f t="shared" si="2"/>
        <v>383.59001633400004</v>
      </c>
      <c r="F16" s="254" t="s">
        <v>267</v>
      </c>
      <c r="G16" s="254"/>
      <c r="H16" s="254"/>
      <c r="I16" s="254"/>
      <c r="J16" s="255"/>
      <c r="K16" s="241"/>
      <c r="L16" s="241"/>
      <c r="M16" s="153"/>
    </row>
    <row r="17" spans="1:13" s="40" customFormat="1" ht="15.75" x14ac:dyDescent="0.2">
      <c r="A17" s="39">
        <v>35220150</v>
      </c>
      <c r="B17" s="48">
        <v>15.27</v>
      </c>
      <c r="C17" s="6">
        <f t="shared" si="0"/>
        <v>15.68229</v>
      </c>
      <c r="D17" s="129">
        <f t="shared" si="1"/>
        <v>15.60594</v>
      </c>
      <c r="E17" s="6">
        <f t="shared" si="2"/>
        <v>15.963316026000003</v>
      </c>
      <c r="F17" s="254" t="s">
        <v>293</v>
      </c>
      <c r="G17" s="254"/>
      <c r="H17" s="254"/>
      <c r="I17" s="254"/>
      <c r="J17" s="255"/>
      <c r="K17" s="241"/>
      <c r="L17" s="241"/>
      <c r="M17" s="153"/>
    </row>
    <row r="18" spans="1:13" s="40" customFormat="1" ht="15.75" x14ac:dyDescent="0.2">
      <c r="A18" s="39">
        <v>35220151</v>
      </c>
      <c r="B18" s="48">
        <v>30.58</v>
      </c>
      <c r="C18" s="6">
        <f t="shared" si="0"/>
        <v>31.405659999999997</v>
      </c>
      <c r="D18" s="129">
        <f t="shared" si="1"/>
        <v>31.252759999999999</v>
      </c>
      <c r="E18" s="6">
        <f t="shared" si="2"/>
        <v>31.968448204000001</v>
      </c>
      <c r="F18" s="254" t="s">
        <v>294</v>
      </c>
      <c r="G18" s="254"/>
      <c r="H18" s="254"/>
      <c r="I18" s="254"/>
      <c r="J18" s="255"/>
      <c r="K18" s="241"/>
      <c r="L18" s="241"/>
      <c r="M18" s="153"/>
    </row>
    <row r="19" spans="1:13" s="40" customFormat="1" ht="15.75" x14ac:dyDescent="0.2">
      <c r="A19" s="39">
        <v>35220152</v>
      </c>
      <c r="B19" s="48">
        <v>61.19</v>
      </c>
      <c r="C19" s="6">
        <f t="shared" si="0"/>
        <v>62.842129999999997</v>
      </c>
      <c r="D19" s="129">
        <f t="shared" si="1"/>
        <v>62.536180000000002</v>
      </c>
      <c r="E19" s="6">
        <f t="shared" si="2"/>
        <v>63.968258522000006</v>
      </c>
      <c r="F19" s="254" t="s">
        <v>295</v>
      </c>
      <c r="G19" s="254"/>
      <c r="H19" s="254"/>
      <c r="I19" s="254"/>
      <c r="J19" s="255"/>
      <c r="K19" s="241"/>
      <c r="L19" s="241"/>
      <c r="M19" s="153"/>
    </row>
    <row r="20" spans="1:13" s="40" customFormat="1" ht="15.75" x14ac:dyDescent="0.2">
      <c r="A20" s="39">
        <v>35220153</v>
      </c>
      <c r="B20" s="48">
        <v>91.73</v>
      </c>
      <c r="C20" s="6">
        <f t="shared" si="0"/>
        <v>94.206710000000001</v>
      </c>
      <c r="D20" s="129">
        <f t="shared" si="1"/>
        <v>93.748060000000009</v>
      </c>
      <c r="E20" s="6">
        <f t="shared" si="2"/>
        <v>95.894890574000016</v>
      </c>
      <c r="F20" s="254" t="s">
        <v>296</v>
      </c>
      <c r="G20" s="254"/>
      <c r="H20" s="254"/>
      <c r="I20" s="254"/>
      <c r="J20" s="255"/>
      <c r="K20" s="241"/>
      <c r="L20" s="241"/>
      <c r="M20" s="153"/>
    </row>
    <row r="21" spans="1:13" s="40" customFormat="1" ht="15.75" x14ac:dyDescent="0.2">
      <c r="A21" s="39">
        <v>35220154</v>
      </c>
      <c r="B21" s="48">
        <v>137.62</v>
      </c>
      <c r="C21" s="6">
        <f t="shared" si="0"/>
        <v>141.33574000000002</v>
      </c>
      <c r="D21" s="129">
        <f t="shared" si="1"/>
        <v>140.64764000000002</v>
      </c>
      <c r="E21" s="6">
        <f t="shared" si="2"/>
        <v>143.86847095600004</v>
      </c>
      <c r="F21" s="254" t="s">
        <v>297</v>
      </c>
      <c r="G21" s="254"/>
      <c r="H21" s="254"/>
      <c r="I21" s="254"/>
      <c r="J21" s="255"/>
      <c r="K21" s="241"/>
      <c r="L21" s="241"/>
      <c r="M21" s="153"/>
    </row>
    <row r="22" spans="1:13" s="40" customFormat="1" ht="15.75" x14ac:dyDescent="0.2">
      <c r="A22" s="39">
        <v>35220155</v>
      </c>
      <c r="B22" s="48">
        <v>183.48</v>
      </c>
      <c r="C22" s="6">
        <f t="shared" si="0"/>
        <v>188.43396000000001</v>
      </c>
      <c r="D22" s="129">
        <f t="shared" si="1"/>
        <v>187.51656</v>
      </c>
      <c r="E22" s="6">
        <f t="shared" si="2"/>
        <v>191.81068922400001</v>
      </c>
      <c r="F22" s="254" t="s">
        <v>298</v>
      </c>
      <c r="G22" s="254"/>
      <c r="H22" s="254"/>
      <c r="I22" s="254"/>
      <c r="J22" s="255"/>
      <c r="K22" s="241"/>
      <c r="L22" s="241"/>
      <c r="M22" s="153"/>
    </row>
    <row r="23" spans="1:13" s="40" customFormat="1" ht="15.75" x14ac:dyDescent="0.2">
      <c r="A23" s="39">
        <v>35220156</v>
      </c>
      <c r="B23" s="48">
        <v>275.20999999999998</v>
      </c>
      <c r="C23" s="6">
        <f t="shared" si="0"/>
        <v>282.64067</v>
      </c>
      <c r="D23" s="129">
        <f t="shared" si="1"/>
        <v>281.26461999999998</v>
      </c>
      <c r="E23" s="6">
        <f t="shared" si="2"/>
        <v>287.70557979799997</v>
      </c>
      <c r="F23" s="254" t="s">
        <v>299</v>
      </c>
      <c r="G23" s="254"/>
      <c r="H23" s="254"/>
      <c r="I23" s="254"/>
      <c r="J23" s="255"/>
      <c r="K23" s="241"/>
      <c r="L23" s="241"/>
      <c r="M23" s="153"/>
    </row>
    <row r="24" spans="1:13" s="40" customFormat="1" ht="15.75" customHeight="1" x14ac:dyDescent="0.2">
      <c r="A24" s="39" t="s">
        <v>115</v>
      </c>
      <c r="B24" s="48">
        <v>24.48</v>
      </c>
      <c r="C24" s="6">
        <f t="shared" si="0"/>
        <v>25.14096</v>
      </c>
      <c r="D24" s="129">
        <f t="shared" si="1"/>
        <v>25.018560000000001</v>
      </c>
      <c r="E24" s="6">
        <f t="shared" si="2"/>
        <v>25.591485024000004</v>
      </c>
      <c r="F24" s="254" t="s">
        <v>78</v>
      </c>
      <c r="G24" s="254"/>
      <c r="H24" s="254"/>
      <c r="I24" s="254"/>
      <c r="J24" s="255"/>
      <c r="K24" s="241"/>
      <c r="L24" s="241"/>
      <c r="M24" s="153"/>
    </row>
    <row r="25" spans="1:13" s="40" customFormat="1" ht="15.75" customHeight="1" x14ac:dyDescent="0.2">
      <c r="A25" s="39" t="s">
        <v>116</v>
      </c>
      <c r="B25" s="48">
        <v>36.68</v>
      </c>
      <c r="C25" s="6">
        <f t="shared" si="0"/>
        <v>37.670360000000002</v>
      </c>
      <c r="D25" s="129">
        <f t="shared" si="1"/>
        <v>37.486959999999996</v>
      </c>
      <c r="E25" s="6">
        <f t="shared" si="2"/>
        <v>38.345411384000002</v>
      </c>
      <c r="F25" s="254" t="s">
        <v>74</v>
      </c>
      <c r="G25" s="254"/>
      <c r="H25" s="254"/>
      <c r="I25" s="254"/>
      <c r="J25" s="255"/>
      <c r="K25" s="241"/>
      <c r="L25" s="241"/>
      <c r="M25" s="153"/>
    </row>
    <row r="26" spans="1:13" s="40" customFormat="1" ht="15.75" customHeight="1" x14ac:dyDescent="0.2">
      <c r="A26" s="39" t="s">
        <v>117</v>
      </c>
      <c r="B26" s="48">
        <v>55.04</v>
      </c>
      <c r="C26" s="6">
        <f t="shared" si="0"/>
        <v>56.52608</v>
      </c>
      <c r="D26" s="129">
        <f t="shared" si="1"/>
        <v>56.250879999999995</v>
      </c>
      <c r="E26" s="6">
        <f t="shared" si="2"/>
        <v>57.539025151999994</v>
      </c>
      <c r="F26" s="254" t="s">
        <v>75</v>
      </c>
      <c r="G26" s="254"/>
      <c r="H26" s="254"/>
      <c r="I26" s="254"/>
      <c r="J26" s="255"/>
      <c r="K26" s="241"/>
      <c r="L26" s="241"/>
      <c r="M26" s="153"/>
    </row>
    <row r="27" spans="1:13" s="40" customFormat="1" ht="15.75" customHeight="1" x14ac:dyDescent="0.2">
      <c r="A27" s="39" t="s">
        <v>118</v>
      </c>
      <c r="B27" s="48">
        <v>73.37</v>
      </c>
      <c r="C27" s="6">
        <f t="shared" si="0"/>
        <v>75.35099000000001</v>
      </c>
      <c r="D27" s="129">
        <f t="shared" si="1"/>
        <v>74.984140000000011</v>
      </c>
      <c r="E27" s="6">
        <f t="shared" si="2"/>
        <v>76.70127680600001</v>
      </c>
      <c r="F27" s="254" t="s">
        <v>76</v>
      </c>
      <c r="G27" s="254"/>
      <c r="H27" s="254"/>
      <c r="I27" s="254"/>
      <c r="J27" s="255"/>
      <c r="K27" s="241"/>
      <c r="L27" s="241"/>
      <c r="M27" s="153"/>
    </row>
    <row r="28" spans="1:13" s="40" customFormat="1" ht="15.75" customHeight="1" x14ac:dyDescent="0.2">
      <c r="A28" s="39" t="s">
        <v>119</v>
      </c>
      <c r="B28" s="48">
        <v>110.07</v>
      </c>
      <c r="C28" s="6">
        <f t="shared" si="0"/>
        <v>113.04189000000001</v>
      </c>
      <c r="D28" s="129">
        <f t="shared" si="1"/>
        <v>112.49154</v>
      </c>
      <c r="E28" s="6">
        <f t="shared" si="2"/>
        <v>115.067596266</v>
      </c>
      <c r="F28" s="254" t="s">
        <v>77</v>
      </c>
      <c r="G28" s="254"/>
      <c r="H28" s="254"/>
      <c r="I28" s="254"/>
      <c r="J28" s="255"/>
      <c r="K28" s="241"/>
      <c r="L28" s="241"/>
      <c r="M28" s="153"/>
    </row>
    <row r="29" spans="1:13" s="40" customFormat="1" ht="15.75" customHeight="1" x14ac:dyDescent="0.2">
      <c r="A29" s="39" t="s">
        <v>120</v>
      </c>
      <c r="B29" s="48">
        <v>12.25</v>
      </c>
      <c r="C29" s="6">
        <f t="shared" si="0"/>
        <v>12.58075</v>
      </c>
      <c r="D29" s="129">
        <f t="shared" si="1"/>
        <v>12.519500000000001</v>
      </c>
      <c r="E29" s="6">
        <f t="shared" si="2"/>
        <v>12.806196550000003</v>
      </c>
      <c r="F29" s="254" t="s">
        <v>79</v>
      </c>
      <c r="G29" s="254"/>
      <c r="H29" s="254"/>
      <c r="I29" s="254"/>
      <c r="J29" s="255"/>
      <c r="K29" s="241"/>
      <c r="L29" s="241"/>
      <c r="M29" s="153"/>
    </row>
    <row r="30" spans="1:13" s="40" customFormat="1" ht="15.75" customHeight="1" x14ac:dyDescent="0.2">
      <c r="A30" s="39" t="s">
        <v>121</v>
      </c>
      <c r="B30" s="48">
        <v>18.329999999999998</v>
      </c>
      <c r="C30" s="6">
        <f t="shared" si="0"/>
        <v>18.824909999999999</v>
      </c>
      <c r="D30" s="129">
        <f t="shared" si="1"/>
        <v>18.733259999999998</v>
      </c>
      <c r="E30" s="6">
        <f t="shared" si="2"/>
        <v>19.162251653999999</v>
      </c>
      <c r="F30" s="254" t="s">
        <v>74</v>
      </c>
      <c r="G30" s="254"/>
      <c r="H30" s="254"/>
      <c r="I30" s="254"/>
      <c r="J30" s="255"/>
      <c r="K30" s="241"/>
      <c r="L30" s="241"/>
      <c r="M30" s="153"/>
    </row>
    <row r="31" spans="1:13" s="40" customFormat="1" ht="15.75" customHeight="1" x14ac:dyDescent="0.2">
      <c r="A31" s="39" t="s">
        <v>122</v>
      </c>
      <c r="B31" s="48">
        <v>27.54</v>
      </c>
      <c r="C31" s="6">
        <f t="shared" si="0"/>
        <v>28.283580000000001</v>
      </c>
      <c r="D31" s="129">
        <f t="shared" si="1"/>
        <v>28.145880000000002</v>
      </c>
      <c r="E31" s="6">
        <f t="shared" si="2"/>
        <v>28.790420652000002</v>
      </c>
      <c r="F31" s="254" t="s">
        <v>75</v>
      </c>
      <c r="G31" s="254"/>
      <c r="H31" s="254"/>
      <c r="I31" s="254"/>
      <c r="J31" s="255"/>
      <c r="K31" s="241"/>
      <c r="L31" s="241"/>
      <c r="M31" s="153"/>
    </row>
    <row r="32" spans="1:13" s="40" customFormat="1" ht="15.75" customHeight="1" x14ac:dyDescent="0.2">
      <c r="A32" s="39" t="s">
        <v>123</v>
      </c>
      <c r="B32" s="48">
        <v>36.68</v>
      </c>
      <c r="C32" s="6">
        <f t="shared" si="0"/>
        <v>37.670360000000002</v>
      </c>
      <c r="D32" s="129">
        <f t="shared" si="1"/>
        <v>37.486959999999996</v>
      </c>
      <c r="E32" s="6">
        <f t="shared" si="2"/>
        <v>38.345411384000002</v>
      </c>
      <c r="F32" s="254" t="s">
        <v>76</v>
      </c>
      <c r="G32" s="254"/>
      <c r="H32" s="254"/>
      <c r="I32" s="254"/>
      <c r="J32" s="255"/>
      <c r="K32" s="241"/>
      <c r="L32" s="241"/>
      <c r="M32" s="153"/>
    </row>
    <row r="33" spans="1:13" s="40" customFormat="1" ht="15.75" customHeight="1" x14ac:dyDescent="0.2">
      <c r="A33" s="39" t="s">
        <v>124</v>
      </c>
      <c r="B33" s="48">
        <v>55.02</v>
      </c>
      <c r="C33" s="6">
        <f t="shared" si="0"/>
        <v>56.505540000000003</v>
      </c>
      <c r="D33" s="129">
        <f t="shared" si="1"/>
        <v>56.230440000000009</v>
      </c>
      <c r="E33" s="6">
        <f t="shared" si="2"/>
        <v>57.518117076000017</v>
      </c>
      <c r="F33" s="254" t="s">
        <v>77</v>
      </c>
      <c r="G33" s="254"/>
      <c r="H33" s="254"/>
      <c r="I33" s="254"/>
      <c r="J33" s="255"/>
      <c r="K33" s="241"/>
      <c r="L33" s="241"/>
      <c r="M33" s="153"/>
    </row>
    <row r="34" spans="1:13" s="40" customFormat="1" ht="15.75" customHeight="1" x14ac:dyDescent="0.2">
      <c r="A34" s="39">
        <v>35220161</v>
      </c>
      <c r="B34" s="48">
        <v>30.58</v>
      </c>
      <c r="C34" s="6">
        <f t="shared" si="0"/>
        <v>31.405659999999997</v>
      </c>
      <c r="D34" s="129">
        <f t="shared" si="1"/>
        <v>31.252759999999999</v>
      </c>
      <c r="E34" s="6">
        <f t="shared" si="2"/>
        <v>31.968448204000001</v>
      </c>
      <c r="F34" s="254" t="s">
        <v>66</v>
      </c>
      <c r="G34" s="254"/>
      <c r="H34" s="254"/>
      <c r="I34" s="254"/>
      <c r="J34" s="255"/>
      <c r="K34" s="241"/>
      <c r="L34" s="241"/>
      <c r="M34" s="153"/>
    </row>
    <row r="35" spans="1:13" s="40" customFormat="1" ht="15.75" customHeight="1" x14ac:dyDescent="0.2">
      <c r="A35" s="39">
        <v>35220162</v>
      </c>
      <c r="B35" s="48">
        <v>61.19</v>
      </c>
      <c r="C35" s="6">
        <f t="shared" si="0"/>
        <v>62.842129999999997</v>
      </c>
      <c r="D35" s="129">
        <f t="shared" si="1"/>
        <v>62.536180000000002</v>
      </c>
      <c r="E35" s="6">
        <f t="shared" si="2"/>
        <v>63.968258522000006</v>
      </c>
      <c r="F35" s="254" t="s">
        <v>67</v>
      </c>
      <c r="G35" s="254"/>
      <c r="H35" s="254"/>
      <c r="I35" s="254"/>
      <c r="J35" s="255"/>
      <c r="K35" s="241"/>
      <c r="L35" s="241"/>
      <c r="M35" s="153"/>
    </row>
    <row r="36" spans="1:13" s="40" customFormat="1" ht="15.75" customHeight="1" x14ac:dyDescent="0.2">
      <c r="A36" s="39">
        <v>35220163</v>
      </c>
      <c r="B36" s="48">
        <v>91.73</v>
      </c>
      <c r="C36" s="6">
        <f t="shared" si="0"/>
        <v>94.206710000000001</v>
      </c>
      <c r="D36" s="129">
        <f t="shared" si="1"/>
        <v>93.748060000000009</v>
      </c>
      <c r="E36" s="6">
        <f t="shared" si="2"/>
        <v>95.894890574000016</v>
      </c>
      <c r="F36" s="254" t="s">
        <v>68</v>
      </c>
      <c r="G36" s="254"/>
      <c r="H36" s="254"/>
      <c r="I36" s="254"/>
      <c r="J36" s="255"/>
      <c r="K36" s="241"/>
      <c r="L36" s="241"/>
      <c r="M36" s="153"/>
    </row>
    <row r="37" spans="1:13" s="40" customFormat="1" ht="15.75" customHeight="1" x14ac:dyDescent="0.2">
      <c r="A37" s="39">
        <v>35220164</v>
      </c>
      <c r="B37" s="48">
        <v>137.62</v>
      </c>
      <c r="C37" s="6">
        <f t="shared" si="0"/>
        <v>141.33574000000002</v>
      </c>
      <c r="D37" s="129">
        <f t="shared" si="1"/>
        <v>140.64764000000002</v>
      </c>
      <c r="E37" s="6">
        <f t="shared" si="2"/>
        <v>143.86847095600004</v>
      </c>
      <c r="F37" s="254" t="s">
        <v>69</v>
      </c>
      <c r="G37" s="254"/>
      <c r="H37" s="254"/>
      <c r="I37" s="254"/>
      <c r="J37" s="255"/>
      <c r="K37" s="241"/>
      <c r="L37" s="241"/>
      <c r="M37" s="153"/>
    </row>
    <row r="38" spans="1:13" s="40" customFormat="1" ht="15.75" customHeight="1" x14ac:dyDescent="0.2">
      <c r="A38" s="39">
        <v>35220165</v>
      </c>
      <c r="B38" s="48">
        <v>183.48</v>
      </c>
      <c r="C38" s="6">
        <f t="shared" si="0"/>
        <v>188.43396000000001</v>
      </c>
      <c r="D38" s="129">
        <f t="shared" si="1"/>
        <v>187.51656</v>
      </c>
      <c r="E38" s="6">
        <f t="shared" si="2"/>
        <v>191.81068922400001</v>
      </c>
      <c r="F38" s="254" t="s">
        <v>70</v>
      </c>
      <c r="G38" s="254"/>
      <c r="H38" s="254"/>
      <c r="I38" s="254"/>
      <c r="J38" s="255"/>
      <c r="K38" s="241"/>
      <c r="L38" s="241"/>
      <c r="M38" s="153"/>
    </row>
    <row r="39" spans="1:13" s="40" customFormat="1" ht="15.75" customHeight="1" x14ac:dyDescent="0.2">
      <c r="A39" s="135">
        <v>35220166</v>
      </c>
      <c r="B39" s="136">
        <v>275.20999999999998</v>
      </c>
      <c r="C39" s="10">
        <f t="shared" si="0"/>
        <v>282.64067</v>
      </c>
      <c r="D39" s="137">
        <f t="shared" si="1"/>
        <v>281.26461999999998</v>
      </c>
      <c r="E39" s="10">
        <f t="shared" si="2"/>
        <v>287.70557979799997</v>
      </c>
      <c r="F39" s="242" t="s">
        <v>71</v>
      </c>
      <c r="G39" s="242"/>
      <c r="H39" s="242"/>
      <c r="I39" s="242"/>
      <c r="J39" s="283"/>
      <c r="K39" s="243"/>
      <c r="L39" s="243"/>
      <c r="M39" s="182"/>
    </row>
    <row r="40" spans="1:13" ht="15.75" customHeight="1" x14ac:dyDescent="0.2">
      <c r="A40" s="39" t="s">
        <v>125</v>
      </c>
      <c r="B40" s="48">
        <v>122.5</v>
      </c>
      <c r="C40" s="48">
        <f t="shared" si="0"/>
        <v>125.8075</v>
      </c>
      <c r="D40" s="130">
        <f t="shared" ref="D40" si="3">(B40*102.2)/100</f>
        <v>125.19499999999999</v>
      </c>
      <c r="E40" s="6">
        <f t="shared" si="2"/>
        <v>128.06196550000001</v>
      </c>
      <c r="F40" s="254" t="s">
        <v>0</v>
      </c>
      <c r="G40" s="254"/>
      <c r="H40" s="254"/>
      <c r="I40" s="254"/>
      <c r="J40" s="255"/>
      <c r="K40" s="241"/>
      <c r="L40" s="241"/>
      <c r="M40" s="153"/>
    </row>
    <row r="41" spans="1:13" ht="15.75" customHeight="1" x14ac:dyDescent="0.2">
      <c r="A41" s="39" t="s">
        <v>126</v>
      </c>
      <c r="B41" s="48">
        <v>208.24</v>
      </c>
      <c r="C41" s="48">
        <f t="shared" si="0"/>
        <v>213.86248000000003</v>
      </c>
      <c r="D41" s="130">
        <f t="shared" ref="D41:D50" si="4">(B41*102.2)/100</f>
        <v>212.82128</v>
      </c>
      <c r="E41" s="6">
        <f t="shared" si="2"/>
        <v>217.69488731200002</v>
      </c>
      <c r="F41" s="254" t="s">
        <v>1</v>
      </c>
      <c r="G41" s="254"/>
      <c r="H41" s="254"/>
      <c r="I41" s="254"/>
      <c r="J41" s="255"/>
      <c r="K41" s="241"/>
      <c r="L41" s="241"/>
      <c r="M41" s="153"/>
    </row>
    <row r="42" spans="1:13" ht="15.75" customHeight="1" x14ac:dyDescent="0.2">
      <c r="A42" s="39" t="s">
        <v>127</v>
      </c>
      <c r="B42" s="48">
        <v>22.53</v>
      </c>
      <c r="C42" s="48">
        <f t="shared" si="0"/>
        <v>23.138310000000001</v>
      </c>
      <c r="D42" s="130">
        <f t="shared" si="4"/>
        <v>23.025660000000002</v>
      </c>
      <c r="E42" s="6">
        <f t="shared" si="2"/>
        <v>23.552947614000004</v>
      </c>
      <c r="F42" s="254" t="s">
        <v>43</v>
      </c>
      <c r="G42" s="254"/>
      <c r="H42" s="254"/>
      <c r="I42" s="254"/>
      <c r="J42" s="255"/>
      <c r="K42" s="241"/>
      <c r="L42" s="241"/>
      <c r="M42" s="153"/>
    </row>
    <row r="43" spans="1:13" ht="15" customHeight="1" x14ac:dyDescent="0.2">
      <c r="A43" s="41"/>
      <c r="B43" s="48"/>
      <c r="C43" s="48"/>
      <c r="D43" s="130"/>
      <c r="E43" s="6"/>
      <c r="F43" s="254" t="s">
        <v>44</v>
      </c>
      <c r="G43" s="254"/>
      <c r="H43" s="284" t="s">
        <v>224</v>
      </c>
      <c r="I43" s="284"/>
      <c r="J43" s="285"/>
      <c r="K43" s="241"/>
      <c r="L43" s="241"/>
      <c r="M43" s="153"/>
    </row>
    <row r="44" spans="1:13" ht="15.75" customHeight="1" x14ac:dyDescent="0.2">
      <c r="A44" s="41"/>
      <c r="B44" s="48"/>
      <c r="C44" s="48"/>
      <c r="D44" s="130"/>
      <c r="E44" s="6"/>
      <c r="F44" s="282"/>
      <c r="G44" s="282"/>
      <c r="H44" s="284" t="s">
        <v>46</v>
      </c>
      <c r="I44" s="284"/>
      <c r="J44" s="285"/>
      <c r="K44" s="241"/>
      <c r="L44" s="241"/>
      <c r="M44" s="153"/>
    </row>
    <row r="45" spans="1:13" ht="16.5" customHeight="1" x14ac:dyDescent="0.2">
      <c r="A45" s="41"/>
      <c r="B45" s="48"/>
      <c r="C45" s="48"/>
      <c r="D45" s="130"/>
      <c r="E45" s="6"/>
      <c r="F45" s="282"/>
      <c r="G45" s="282"/>
      <c r="H45" s="284" t="s">
        <v>80</v>
      </c>
      <c r="I45" s="284"/>
      <c r="J45" s="285"/>
      <c r="K45" s="241"/>
      <c r="L45" s="241"/>
      <c r="M45" s="153"/>
    </row>
    <row r="46" spans="1:13" ht="15.75" customHeight="1" x14ac:dyDescent="0.2">
      <c r="A46" s="42" t="s">
        <v>128</v>
      </c>
      <c r="B46" s="48">
        <v>3.33</v>
      </c>
      <c r="C46" s="48">
        <f t="shared" si="0"/>
        <v>3.4199100000000002</v>
      </c>
      <c r="D46" s="130">
        <f t="shared" si="4"/>
        <v>3.4032600000000004</v>
      </c>
      <c r="E46" s="6">
        <f t="shared" si="2"/>
        <v>3.4811946540000007</v>
      </c>
      <c r="F46" s="254" t="s">
        <v>51</v>
      </c>
      <c r="G46" s="254"/>
      <c r="H46" s="254"/>
      <c r="I46" s="254"/>
      <c r="J46" s="255"/>
      <c r="K46" s="241"/>
      <c r="L46" s="241"/>
      <c r="M46" s="153"/>
    </row>
    <row r="47" spans="1:13" ht="15.75" customHeight="1" x14ac:dyDescent="0.2">
      <c r="A47" s="43"/>
      <c r="B47" s="48"/>
      <c r="C47" s="48"/>
      <c r="D47" s="130"/>
      <c r="E47" s="6"/>
      <c r="F47" s="254" t="s">
        <v>44</v>
      </c>
      <c r="G47" s="254"/>
      <c r="H47" s="284" t="s">
        <v>52</v>
      </c>
      <c r="I47" s="284"/>
      <c r="J47" s="285"/>
      <c r="K47" s="241"/>
      <c r="L47" s="241"/>
      <c r="M47" s="153"/>
    </row>
    <row r="48" spans="1:13" ht="15.75" customHeight="1" x14ac:dyDescent="0.2">
      <c r="A48" s="43"/>
      <c r="B48" s="48"/>
      <c r="C48" s="48"/>
      <c r="D48" s="130"/>
      <c r="E48" s="6"/>
      <c r="F48" s="282"/>
      <c r="G48" s="282"/>
      <c r="H48" s="284" t="s">
        <v>81</v>
      </c>
      <c r="I48" s="284"/>
      <c r="J48" s="285"/>
      <c r="K48" s="241"/>
      <c r="L48" s="241"/>
      <c r="M48" s="153"/>
    </row>
    <row r="49" spans="1:13" ht="15" customHeight="1" x14ac:dyDescent="0.2">
      <c r="A49" s="43"/>
      <c r="B49" s="48"/>
      <c r="C49" s="48"/>
      <c r="D49" s="130"/>
      <c r="E49" s="6"/>
      <c r="F49" s="282"/>
      <c r="G49" s="282"/>
      <c r="H49" s="284" t="s">
        <v>54</v>
      </c>
      <c r="I49" s="284"/>
      <c r="J49" s="285"/>
      <c r="K49" s="241"/>
      <c r="L49" s="241"/>
      <c r="M49" s="153"/>
    </row>
    <row r="50" spans="1:13" ht="15.75" customHeight="1" x14ac:dyDescent="0.2">
      <c r="A50" s="42" t="s">
        <v>129</v>
      </c>
      <c r="B50" s="48">
        <v>14.16</v>
      </c>
      <c r="C50" s="48">
        <f t="shared" si="0"/>
        <v>14.54232</v>
      </c>
      <c r="D50" s="130">
        <f t="shared" si="4"/>
        <v>14.47152</v>
      </c>
      <c r="E50" s="6">
        <f t="shared" si="2"/>
        <v>14.802917808000002</v>
      </c>
      <c r="F50" s="254" t="s">
        <v>55</v>
      </c>
      <c r="G50" s="254"/>
      <c r="H50" s="254"/>
      <c r="I50" s="254"/>
      <c r="J50" s="255"/>
      <c r="K50" s="241"/>
      <c r="L50" s="241"/>
      <c r="M50" s="153"/>
    </row>
    <row r="51" spans="1:13" ht="15" customHeight="1" x14ac:dyDescent="0.2">
      <c r="A51" s="43"/>
      <c r="B51" s="48"/>
      <c r="C51" s="48"/>
      <c r="D51" s="130"/>
      <c r="E51" s="6"/>
      <c r="F51" s="254" t="s">
        <v>44</v>
      </c>
      <c r="G51" s="254"/>
      <c r="H51" s="284" t="s">
        <v>52</v>
      </c>
      <c r="I51" s="284"/>
      <c r="J51" s="285"/>
      <c r="K51" s="241"/>
      <c r="L51" s="241"/>
      <c r="M51" s="153"/>
    </row>
    <row r="52" spans="1:13" ht="15.75" customHeight="1" x14ac:dyDescent="0.2">
      <c r="A52" s="43"/>
      <c r="B52" s="48"/>
      <c r="C52" s="48"/>
      <c r="D52" s="130"/>
      <c r="E52" s="6"/>
      <c r="F52" s="282"/>
      <c r="G52" s="282"/>
      <c r="H52" s="284" t="s">
        <v>82</v>
      </c>
      <c r="I52" s="284"/>
      <c r="J52" s="285"/>
      <c r="K52" s="241"/>
      <c r="L52" s="241"/>
      <c r="M52" s="153"/>
    </row>
    <row r="53" spans="1:13" ht="15.75" customHeight="1" x14ac:dyDescent="0.2">
      <c r="A53" s="43"/>
      <c r="B53" s="48"/>
      <c r="C53" s="48"/>
      <c r="D53" s="130"/>
      <c r="E53" s="6"/>
      <c r="F53" s="282"/>
      <c r="G53" s="282"/>
      <c r="H53" s="284" t="s">
        <v>50</v>
      </c>
      <c r="I53" s="284"/>
      <c r="J53" s="285"/>
      <c r="K53" s="241"/>
      <c r="L53" s="241"/>
      <c r="M53" s="153"/>
    </row>
    <row r="54" spans="1:13" ht="30" customHeight="1" x14ac:dyDescent="0.2">
      <c r="A54" s="44" t="s">
        <v>130</v>
      </c>
      <c r="B54" s="10" t="s">
        <v>262</v>
      </c>
      <c r="C54" s="48" t="s">
        <v>319</v>
      </c>
      <c r="D54" s="130" t="s">
        <v>322</v>
      </c>
      <c r="E54" s="48" t="s">
        <v>331</v>
      </c>
      <c r="F54" s="286" t="s">
        <v>106</v>
      </c>
      <c r="G54" s="286"/>
      <c r="H54" s="286"/>
      <c r="I54" s="286"/>
      <c r="J54" s="286"/>
      <c r="K54" s="243"/>
      <c r="L54" s="243"/>
      <c r="M54" s="182"/>
    </row>
    <row r="55" spans="1:13" s="37" customFormat="1" ht="30" customHeight="1" x14ac:dyDescent="0.2">
      <c r="A55" s="247" t="s">
        <v>245</v>
      </c>
      <c r="B55" s="248"/>
      <c r="C55" s="248"/>
      <c r="D55" s="248"/>
      <c r="E55" s="248"/>
      <c r="F55" s="248"/>
      <c r="G55" s="248"/>
      <c r="H55" s="248"/>
      <c r="I55" s="248"/>
      <c r="J55" s="248"/>
      <c r="K55" s="248"/>
      <c r="L55" s="248"/>
      <c r="M55" s="248"/>
    </row>
    <row r="56" spans="1:13" ht="15.75" customHeight="1" x14ac:dyDescent="0.2">
      <c r="A56" s="44" t="s">
        <v>131</v>
      </c>
      <c r="B56" s="48">
        <v>13.67</v>
      </c>
      <c r="C56" s="48">
        <f t="shared" ref="C56:C115" si="5">(B56*102.7)/100</f>
        <v>14.039090000000002</v>
      </c>
      <c r="D56" s="130">
        <f t="shared" ref="D56" si="6">(B56*102.2)/100</f>
        <v>13.970740000000001</v>
      </c>
      <c r="E56" s="48">
        <f t="shared" si="2"/>
        <v>14.290669946000003</v>
      </c>
      <c r="F56" s="256" t="s">
        <v>300</v>
      </c>
      <c r="G56" s="256"/>
      <c r="H56" s="256"/>
      <c r="I56" s="256"/>
      <c r="J56" s="256"/>
      <c r="K56" s="250"/>
      <c r="L56" s="250"/>
      <c r="M56" s="251"/>
    </row>
    <row r="57" spans="1:13" ht="15.75" customHeight="1" x14ac:dyDescent="0.2">
      <c r="A57" s="44" t="s">
        <v>132</v>
      </c>
      <c r="B57" s="48">
        <v>27.3</v>
      </c>
      <c r="C57" s="48">
        <f t="shared" si="5"/>
        <v>28.037099999999999</v>
      </c>
      <c r="D57" s="130">
        <f t="shared" ref="D57:D85" si="7">(B57*102.2)/100</f>
        <v>27.900600000000001</v>
      </c>
      <c r="E57" s="48">
        <f t="shared" si="2"/>
        <v>28.539523740000003</v>
      </c>
      <c r="F57" s="254" t="s">
        <v>301</v>
      </c>
      <c r="G57" s="254"/>
      <c r="H57" s="254"/>
      <c r="I57" s="254"/>
      <c r="J57" s="255"/>
      <c r="K57" s="241"/>
      <c r="L57" s="241"/>
      <c r="M57" s="153"/>
    </row>
    <row r="58" spans="1:13" ht="15.75" customHeight="1" x14ac:dyDescent="0.2">
      <c r="A58" s="44" t="s">
        <v>133</v>
      </c>
      <c r="B58" s="48">
        <v>54.65</v>
      </c>
      <c r="C58" s="48">
        <f t="shared" si="5"/>
        <v>56.125550000000004</v>
      </c>
      <c r="D58" s="130">
        <f t="shared" si="7"/>
        <v>55.852299999999993</v>
      </c>
      <c r="E58" s="48">
        <f t="shared" si="2"/>
        <v>57.131317670000001</v>
      </c>
      <c r="F58" s="254" t="s">
        <v>73</v>
      </c>
      <c r="G58" s="254"/>
      <c r="H58" s="254"/>
      <c r="I58" s="254"/>
      <c r="J58" s="255"/>
      <c r="K58" s="241"/>
      <c r="L58" s="241"/>
      <c r="M58" s="153"/>
    </row>
    <row r="59" spans="1:13" ht="15.75" customHeight="1" x14ac:dyDescent="0.2">
      <c r="A59" s="44" t="s">
        <v>134</v>
      </c>
      <c r="B59" s="48">
        <v>81.93</v>
      </c>
      <c r="C59" s="48">
        <f t="shared" si="5"/>
        <v>84.142110000000017</v>
      </c>
      <c r="D59" s="130">
        <f t="shared" si="7"/>
        <v>83.732460000000003</v>
      </c>
      <c r="E59" s="48">
        <f t="shared" si="2"/>
        <v>85.649933334000011</v>
      </c>
      <c r="F59" s="254" t="s">
        <v>74</v>
      </c>
      <c r="G59" s="254"/>
      <c r="H59" s="254"/>
      <c r="I59" s="254"/>
      <c r="J59" s="255"/>
      <c r="K59" s="241"/>
      <c r="L59" s="241"/>
      <c r="M59" s="153"/>
    </row>
    <row r="60" spans="1:13" s="40" customFormat="1" ht="15.75" customHeight="1" x14ac:dyDescent="0.2">
      <c r="A60" s="44" t="s">
        <v>135</v>
      </c>
      <c r="B60" s="48">
        <v>122.91</v>
      </c>
      <c r="C60" s="48">
        <f t="shared" si="5"/>
        <v>126.22857</v>
      </c>
      <c r="D60" s="130">
        <f t="shared" si="7"/>
        <v>125.61402</v>
      </c>
      <c r="E60" s="48">
        <f t="shared" si="2"/>
        <v>128.490581058</v>
      </c>
      <c r="F60" s="254" t="s">
        <v>75</v>
      </c>
      <c r="G60" s="254"/>
      <c r="H60" s="254"/>
      <c r="I60" s="254"/>
      <c r="J60" s="255"/>
      <c r="K60" s="241"/>
      <c r="L60" s="241"/>
      <c r="M60" s="153"/>
    </row>
    <row r="61" spans="1:13" s="40" customFormat="1" ht="15.75" customHeight="1" x14ac:dyDescent="0.2">
      <c r="A61" s="44" t="s">
        <v>136</v>
      </c>
      <c r="B61" s="48">
        <v>164.43</v>
      </c>
      <c r="C61" s="48">
        <f t="shared" si="5"/>
        <v>168.86961000000002</v>
      </c>
      <c r="D61" s="130">
        <f t="shared" si="7"/>
        <v>168.04746000000003</v>
      </c>
      <c r="E61" s="48">
        <f t="shared" si="2"/>
        <v>171.89574683400005</v>
      </c>
      <c r="F61" s="254" t="s">
        <v>76</v>
      </c>
      <c r="G61" s="254"/>
      <c r="H61" s="254"/>
      <c r="I61" s="254"/>
      <c r="J61" s="255"/>
      <c r="K61" s="241"/>
      <c r="L61" s="241"/>
      <c r="M61" s="153"/>
    </row>
    <row r="62" spans="1:13" s="40" customFormat="1" ht="15.75" customHeight="1" x14ac:dyDescent="0.2">
      <c r="A62" s="44" t="s">
        <v>137</v>
      </c>
      <c r="B62" s="48">
        <v>245.78</v>
      </c>
      <c r="C62" s="48">
        <f t="shared" si="5"/>
        <v>252.41605999999999</v>
      </c>
      <c r="D62" s="130">
        <f t="shared" si="7"/>
        <v>251.18716000000001</v>
      </c>
      <c r="E62" s="48">
        <f t="shared" si="2"/>
        <v>256.93934596400004</v>
      </c>
      <c r="F62" s="254" t="s">
        <v>77</v>
      </c>
      <c r="G62" s="254"/>
      <c r="H62" s="254"/>
      <c r="I62" s="254"/>
      <c r="J62" s="255"/>
      <c r="K62" s="241"/>
      <c r="L62" s="241"/>
      <c r="M62" s="153"/>
    </row>
    <row r="63" spans="1:13" s="40" customFormat="1" ht="15.75" customHeight="1" x14ac:dyDescent="0.2">
      <c r="A63" s="44" t="s">
        <v>302</v>
      </c>
      <c r="B63" s="48">
        <v>13.67</v>
      </c>
      <c r="C63" s="48">
        <f t="shared" si="5"/>
        <v>14.039090000000002</v>
      </c>
      <c r="D63" s="130">
        <f t="shared" si="7"/>
        <v>13.970740000000001</v>
      </c>
      <c r="E63" s="48">
        <f t="shared" si="2"/>
        <v>14.290669946000003</v>
      </c>
      <c r="F63" s="254" t="s">
        <v>293</v>
      </c>
      <c r="G63" s="254"/>
      <c r="H63" s="254"/>
      <c r="I63" s="254"/>
      <c r="J63" s="255"/>
      <c r="K63" s="241"/>
      <c r="L63" s="241"/>
      <c r="M63" s="153"/>
    </row>
    <row r="64" spans="1:13" s="40" customFormat="1" ht="15.75" customHeight="1" x14ac:dyDescent="0.2">
      <c r="A64" s="44" t="s">
        <v>303</v>
      </c>
      <c r="B64" s="48">
        <v>27.3</v>
      </c>
      <c r="C64" s="48">
        <f t="shared" si="5"/>
        <v>28.037099999999999</v>
      </c>
      <c r="D64" s="130">
        <f t="shared" si="7"/>
        <v>27.900600000000001</v>
      </c>
      <c r="E64" s="48">
        <f t="shared" si="2"/>
        <v>28.539523740000003</v>
      </c>
      <c r="F64" s="254" t="s">
        <v>294</v>
      </c>
      <c r="G64" s="254"/>
      <c r="H64" s="254"/>
      <c r="I64" s="254"/>
      <c r="J64" s="255"/>
      <c r="K64" s="241"/>
      <c r="L64" s="241"/>
      <c r="M64" s="153"/>
    </row>
    <row r="65" spans="1:13" s="40" customFormat="1" ht="15.75" customHeight="1" x14ac:dyDescent="0.2">
      <c r="A65" s="44" t="s">
        <v>304</v>
      </c>
      <c r="B65" s="48">
        <v>54.65</v>
      </c>
      <c r="C65" s="48">
        <f t="shared" si="5"/>
        <v>56.125550000000004</v>
      </c>
      <c r="D65" s="130">
        <f t="shared" si="7"/>
        <v>55.852299999999993</v>
      </c>
      <c r="E65" s="48">
        <f t="shared" si="2"/>
        <v>57.131317670000001</v>
      </c>
      <c r="F65" s="254" t="s">
        <v>295</v>
      </c>
      <c r="G65" s="254"/>
      <c r="H65" s="254"/>
      <c r="I65" s="254"/>
      <c r="J65" s="255"/>
      <c r="K65" s="241"/>
      <c r="L65" s="241"/>
      <c r="M65" s="153"/>
    </row>
    <row r="66" spans="1:13" s="40" customFormat="1" ht="15.75" customHeight="1" x14ac:dyDescent="0.2">
      <c r="A66" s="44" t="s">
        <v>305</v>
      </c>
      <c r="B66" s="48">
        <v>81.93</v>
      </c>
      <c r="C66" s="48">
        <f>(B66*102.7)/100</f>
        <v>84.142110000000017</v>
      </c>
      <c r="D66" s="130">
        <f t="shared" si="7"/>
        <v>83.732460000000003</v>
      </c>
      <c r="E66" s="48">
        <f t="shared" si="2"/>
        <v>85.649933334000011</v>
      </c>
      <c r="F66" s="254" t="s">
        <v>296</v>
      </c>
      <c r="G66" s="254"/>
      <c r="H66" s="254"/>
      <c r="I66" s="254"/>
      <c r="J66" s="255"/>
      <c r="K66" s="241"/>
      <c r="L66" s="241"/>
      <c r="M66" s="153"/>
    </row>
    <row r="67" spans="1:13" s="40" customFormat="1" ht="15.75" customHeight="1" x14ac:dyDescent="0.2">
      <c r="A67" s="44" t="s">
        <v>306</v>
      </c>
      <c r="B67" s="48">
        <v>122.91</v>
      </c>
      <c r="C67" s="48">
        <f t="shared" si="5"/>
        <v>126.22857</v>
      </c>
      <c r="D67" s="130">
        <f t="shared" si="7"/>
        <v>125.61402</v>
      </c>
      <c r="E67" s="48">
        <f t="shared" si="2"/>
        <v>128.490581058</v>
      </c>
      <c r="F67" s="254" t="s">
        <v>297</v>
      </c>
      <c r="G67" s="254"/>
      <c r="H67" s="254"/>
      <c r="I67" s="254"/>
      <c r="J67" s="255"/>
      <c r="K67" s="241"/>
      <c r="L67" s="241"/>
      <c r="M67" s="153"/>
    </row>
    <row r="68" spans="1:13" s="40" customFormat="1" ht="15.75" customHeight="1" x14ac:dyDescent="0.2">
      <c r="A68" s="44" t="s">
        <v>307</v>
      </c>
      <c r="B68" s="48">
        <v>164.43</v>
      </c>
      <c r="C68" s="48">
        <f t="shared" si="5"/>
        <v>168.86961000000002</v>
      </c>
      <c r="D68" s="130">
        <f t="shared" si="7"/>
        <v>168.04746000000003</v>
      </c>
      <c r="E68" s="48">
        <f t="shared" si="2"/>
        <v>171.89574683400005</v>
      </c>
      <c r="F68" s="254" t="s">
        <v>298</v>
      </c>
      <c r="G68" s="254"/>
      <c r="H68" s="254"/>
      <c r="I68" s="254"/>
      <c r="J68" s="255"/>
      <c r="K68" s="241"/>
      <c r="L68" s="241"/>
      <c r="M68" s="153"/>
    </row>
    <row r="69" spans="1:13" s="40" customFormat="1" ht="15.75" customHeight="1" x14ac:dyDescent="0.2">
      <c r="A69" s="44" t="s">
        <v>308</v>
      </c>
      <c r="B69" s="48">
        <v>245.78</v>
      </c>
      <c r="C69" s="48">
        <f t="shared" si="5"/>
        <v>252.41605999999999</v>
      </c>
      <c r="D69" s="130">
        <f t="shared" si="7"/>
        <v>251.18716000000001</v>
      </c>
      <c r="E69" s="48">
        <f t="shared" si="2"/>
        <v>256.93934596400004</v>
      </c>
      <c r="F69" s="254" t="s">
        <v>299</v>
      </c>
      <c r="G69" s="254"/>
      <c r="H69" s="254"/>
      <c r="I69" s="254"/>
      <c r="J69" s="255"/>
      <c r="K69" s="241"/>
      <c r="L69" s="241"/>
      <c r="M69" s="153"/>
    </row>
    <row r="70" spans="1:13" s="40" customFormat="1" ht="15.75" customHeight="1" x14ac:dyDescent="0.2">
      <c r="A70" s="44" t="s">
        <v>138</v>
      </c>
      <c r="B70" s="48">
        <v>21.86</v>
      </c>
      <c r="C70" s="48">
        <f t="shared" si="5"/>
        <v>22.450219999999998</v>
      </c>
      <c r="D70" s="130">
        <f t="shared" si="7"/>
        <v>22.340920000000001</v>
      </c>
      <c r="E70" s="48">
        <f t="shared" ref="E70:E113" si="8">(D70*102.29)/100</f>
        <v>22.852527068000004</v>
      </c>
      <c r="F70" s="254" t="s">
        <v>78</v>
      </c>
      <c r="G70" s="254"/>
      <c r="H70" s="254"/>
      <c r="I70" s="254"/>
      <c r="J70" s="255"/>
      <c r="K70" s="241"/>
      <c r="L70" s="241"/>
      <c r="M70" s="153"/>
    </row>
    <row r="71" spans="1:13" s="40" customFormat="1" ht="15.75" customHeight="1" x14ac:dyDescent="0.2">
      <c r="A71" s="44" t="s">
        <v>139</v>
      </c>
      <c r="B71" s="48">
        <v>32.770000000000003</v>
      </c>
      <c r="C71" s="48">
        <f t="shared" si="5"/>
        <v>33.654790000000006</v>
      </c>
      <c r="D71" s="130">
        <f t="shared" si="7"/>
        <v>33.490940000000002</v>
      </c>
      <c r="E71" s="48">
        <f t="shared" si="8"/>
        <v>34.257882526000003</v>
      </c>
      <c r="F71" s="254" t="s">
        <v>74</v>
      </c>
      <c r="G71" s="254"/>
      <c r="H71" s="254"/>
      <c r="I71" s="254"/>
      <c r="J71" s="255"/>
      <c r="K71" s="241"/>
      <c r="L71" s="241"/>
      <c r="M71" s="153"/>
    </row>
    <row r="72" spans="1:13" s="40" customFormat="1" ht="15.75" customHeight="1" x14ac:dyDescent="0.2">
      <c r="A72" s="44" t="s">
        <v>140</v>
      </c>
      <c r="B72" s="48">
        <v>49.16</v>
      </c>
      <c r="C72" s="48">
        <f t="shared" si="5"/>
        <v>50.487319999999997</v>
      </c>
      <c r="D72" s="130">
        <f t="shared" si="7"/>
        <v>50.241520000000001</v>
      </c>
      <c r="E72" s="48">
        <f t="shared" si="8"/>
        <v>51.392050808</v>
      </c>
      <c r="F72" s="254" t="s">
        <v>75</v>
      </c>
      <c r="G72" s="254"/>
      <c r="H72" s="254"/>
      <c r="I72" s="254"/>
      <c r="J72" s="255"/>
      <c r="K72" s="241"/>
      <c r="L72" s="241"/>
      <c r="M72" s="153"/>
    </row>
    <row r="73" spans="1:13" s="40" customFormat="1" ht="15.75" customHeight="1" x14ac:dyDescent="0.2">
      <c r="A73" s="44" t="s">
        <v>141</v>
      </c>
      <c r="B73" s="48">
        <v>65.55</v>
      </c>
      <c r="C73" s="48">
        <f t="shared" si="5"/>
        <v>67.319850000000002</v>
      </c>
      <c r="D73" s="130">
        <f t="shared" si="7"/>
        <v>66.992099999999994</v>
      </c>
      <c r="E73" s="48">
        <f t="shared" si="8"/>
        <v>68.526219089999998</v>
      </c>
      <c r="F73" s="254" t="s">
        <v>102</v>
      </c>
      <c r="G73" s="254"/>
      <c r="H73" s="254"/>
      <c r="I73" s="254"/>
      <c r="J73" s="255"/>
      <c r="K73" s="241"/>
      <c r="L73" s="241"/>
      <c r="M73" s="153"/>
    </row>
    <row r="74" spans="1:13" s="40" customFormat="1" ht="15.75" customHeight="1" x14ac:dyDescent="0.2">
      <c r="A74" s="44" t="s">
        <v>142</v>
      </c>
      <c r="B74" s="48">
        <v>98.31</v>
      </c>
      <c r="C74" s="48">
        <f t="shared" si="5"/>
        <v>100.96437</v>
      </c>
      <c r="D74" s="130">
        <f t="shared" si="7"/>
        <v>100.47282000000001</v>
      </c>
      <c r="E74" s="48">
        <f t="shared" si="8"/>
        <v>102.77364757800002</v>
      </c>
      <c r="F74" s="254" t="s">
        <v>77</v>
      </c>
      <c r="G74" s="254"/>
      <c r="H74" s="254"/>
      <c r="I74" s="254"/>
      <c r="J74" s="255"/>
      <c r="K74" s="241"/>
      <c r="L74" s="241"/>
      <c r="M74" s="153"/>
    </row>
    <row r="75" spans="1:13" s="40" customFormat="1" ht="15.75" customHeight="1" x14ac:dyDescent="0.2">
      <c r="A75" s="44" t="s">
        <v>143</v>
      </c>
      <c r="B75" s="48">
        <v>10.92</v>
      </c>
      <c r="C75" s="48">
        <f t="shared" si="5"/>
        <v>11.214839999999999</v>
      </c>
      <c r="D75" s="130">
        <f t="shared" si="7"/>
        <v>11.160240000000002</v>
      </c>
      <c r="E75" s="48">
        <f t="shared" si="8"/>
        <v>11.415809496000001</v>
      </c>
      <c r="F75" s="254" t="s">
        <v>79</v>
      </c>
      <c r="G75" s="254"/>
      <c r="H75" s="254"/>
      <c r="I75" s="254"/>
      <c r="J75" s="255"/>
      <c r="K75" s="241"/>
      <c r="L75" s="241"/>
      <c r="M75" s="153"/>
    </row>
    <row r="76" spans="1:13" s="40" customFormat="1" ht="15.75" customHeight="1" x14ac:dyDescent="0.2">
      <c r="A76" s="44" t="s">
        <v>144</v>
      </c>
      <c r="B76" s="48">
        <v>16.41</v>
      </c>
      <c r="C76" s="48">
        <f t="shared" si="5"/>
        <v>16.853069999999999</v>
      </c>
      <c r="D76" s="130">
        <f t="shared" si="7"/>
        <v>16.77102</v>
      </c>
      <c r="E76" s="48">
        <f t="shared" si="8"/>
        <v>17.155076358000002</v>
      </c>
      <c r="F76" s="254" t="s">
        <v>74</v>
      </c>
      <c r="G76" s="254"/>
      <c r="H76" s="254"/>
      <c r="I76" s="254"/>
      <c r="J76" s="255"/>
      <c r="K76" s="241"/>
      <c r="L76" s="241"/>
      <c r="M76" s="153"/>
    </row>
    <row r="77" spans="1:13" s="40" customFormat="1" ht="15.75" customHeight="1" x14ac:dyDescent="0.2">
      <c r="A77" s="44" t="s">
        <v>145</v>
      </c>
      <c r="B77" s="48">
        <v>24.56</v>
      </c>
      <c r="C77" s="48">
        <f t="shared" si="5"/>
        <v>25.223119999999998</v>
      </c>
      <c r="D77" s="130">
        <f t="shared" si="7"/>
        <v>25.10032</v>
      </c>
      <c r="E77" s="48">
        <f t="shared" si="8"/>
        <v>25.675117328000002</v>
      </c>
      <c r="F77" s="254" t="s">
        <v>75</v>
      </c>
      <c r="G77" s="254"/>
      <c r="H77" s="254"/>
      <c r="I77" s="254"/>
      <c r="J77" s="255"/>
      <c r="K77" s="241"/>
      <c r="L77" s="241"/>
      <c r="M77" s="153"/>
    </row>
    <row r="78" spans="1:13" s="40" customFormat="1" ht="15.75" customHeight="1" x14ac:dyDescent="0.2">
      <c r="A78" s="44" t="s">
        <v>146</v>
      </c>
      <c r="B78" s="48">
        <v>32.770000000000003</v>
      </c>
      <c r="C78" s="48">
        <f t="shared" si="5"/>
        <v>33.654790000000006</v>
      </c>
      <c r="D78" s="130">
        <f t="shared" si="7"/>
        <v>33.490940000000002</v>
      </c>
      <c r="E78" s="48">
        <f t="shared" si="8"/>
        <v>34.257882526000003</v>
      </c>
      <c r="F78" s="254" t="s">
        <v>76</v>
      </c>
      <c r="G78" s="254"/>
      <c r="H78" s="254"/>
      <c r="I78" s="254"/>
      <c r="J78" s="255"/>
      <c r="K78" s="241"/>
      <c r="L78" s="241"/>
      <c r="M78" s="153"/>
    </row>
    <row r="79" spans="1:13" s="40" customFormat="1" ht="15.75" customHeight="1" x14ac:dyDescent="0.2">
      <c r="A79" s="44" t="s">
        <v>147</v>
      </c>
      <c r="B79" s="48">
        <v>49.19</v>
      </c>
      <c r="C79" s="48">
        <f t="shared" si="5"/>
        <v>50.518129999999999</v>
      </c>
      <c r="D79" s="130">
        <f t="shared" si="7"/>
        <v>50.272179999999999</v>
      </c>
      <c r="E79" s="48">
        <f t="shared" si="8"/>
        <v>51.423412921999997</v>
      </c>
      <c r="F79" s="254" t="s">
        <v>77</v>
      </c>
      <c r="G79" s="254"/>
      <c r="H79" s="254"/>
      <c r="I79" s="254"/>
      <c r="J79" s="255"/>
      <c r="K79" s="241"/>
      <c r="L79" s="241"/>
      <c r="M79" s="153"/>
    </row>
    <row r="80" spans="1:13" s="40" customFormat="1" ht="15.75" customHeight="1" x14ac:dyDescent="0.2">
      <c r="A80" s="45">
        <v>35220261</v>
      </c>
      <c r="B80" s="48">
        <v>27.3</v>
      </c>
      <c r="C80" s="48">
        <f t="shared" si="5"/>
        <v>28.037099999999999</v>
      </c>
      <c r="D80" s="130">
        <f t="shared" si="7"/>
        <v>27.900600000000001</v>
      </c>
      <c r="E80" s="48">
        <f t="shared" si="8"/>
        <v>28.539523740000003</v>
      </c>
      <c r="F80" s="254" t="s">
        <v>66</v>
      </c>
      <c r="G80" s="254"/>
      <c r="H80" s="254"/>
      <c r="I80" s="254"/>
      <c r="J80" s="255"/>
      <c r="K80" s="241"/>
      <c r="L80" s="241"/>
      <c r="M80" s="153"/>
    </row>
    <row r="81" spans="1:13" s="40" customFormat="1" ht="15.75" customHeight="1" x14ac:dyDescent="0.2">
      <c r="A81" s="45">
        <v>35220262</v>
      </c>
      <c r="B81" s="48">
        <v>54.65</v>
      </c>
      <c r="C81" s="48">
        <f t="shared" si="5"/>
        <v>56.125550000000004</v>
      </c>
      <c r="D81" s="130">
        <f t="shared" si="7"/>
        <v>55.852299999999993</v>
      </c>
      <c r="E81" s="48">
        <f t="shared" si="8"/>
        <v>57.131317670000001</v>
      </c>
      <c r="F81" s="254" t="s">
        <v>67</v>
      </c>
      <c r="G81" s="254"/>
      <c r="H81" s="254"/>
      <c r="I81" s="254"/>
      <c r="J81" s="255"/>
      <c r="K81" s="241"/>
      <c r="L81" s="241"/>
      <c r="M81" s="153"/>
    </row>
    <row r="82" spans="1:13" s="40" customFormat="1" ht="15.75" customHeight="1" x14ac:dyDescent="0.2">
      <c r="A82" s="45">
        <v>35220263</v>
      </c>
      <c r="B82" s="48">
        <v>81.93</v>
      </c>
      <c r="C82" s="48">
        <f t="shared" si="5"/>
        <v>84.142110000000017</v>
      </c>
      <c r="D82" s="130">
        <f t="shared" si="7"/>
        <v>83.732460000000003</v>
      </c>
      <c r="E82" s="48">
        <f t="shared" si="8"/>
        <v>85.649933334000011</v>
      </c>
      <c r="F82" s="254" t="s">
        <v>68</v>
      </c>
      <c r="G82" s="254"/>
      <c r="H82" s="254"/>
      <c r="I82" s="254"/>
      <c r="J82" s="255"/>
      <c r="K82" s="241"/>
      <c r="L82" s="241"/>
      <c r="M82" s="153"/>
    </row>
    <row r="83" spans="1:13" s="40" customFormat="1" ht="15.75" customHeight="1" x14ac:dyDescent="0.2">
      <c r="A83" s="45">
        <v>35220264</v>
      </c>
      <c r="B83" s="48">
        <v>122.91</v>
      </c>
      <c r="C83" s="48">
        <f t="shared" si="5"/>
        <v>126.22857</v>
      </c>
      <c r="D83" s="130">
        <f t="shared" si="7"/>
        <v>125.61402</v>
      </c>
      <c r="E83" s="48">
        <f t="shared" si="8"/>
        <v>128.490581058</v>
      </c>
      <c r="F83" s="254" t="s">
        <v>69</v>
      </c>
      <c r="G83" s="254"/>
      <c r="H83" s="254"/>
      <c r="I83" s="254"/>
      <c r="J83" s="255"/>
      <c r="K83" s="241"/>
      <c r="L83" s="241"/>
      <c r="M83" s="153"/>
    </row>
    <row r="84" spans="1:13" s="40" customFormat="1" ht="15.75" customHeight="1" x14ac:dyDescent="0.2">
      <c r="A84" s="45">
        <v>35220265</v>
      </c>
      <c r="B84" s="48">
        <v>164.43</v>
      </c>
      <c r="C84" s="48">
        <f t="shared" si="5"/>
        <v>168.86961000000002</v>
      </c>
      <c r="D84" s="130">
        <f t="shared" si="7"/>
        <v>168.04746000000003</v>
      </c>
      <c r="E84" s="48">
        <f t="shared" si="8"/>
        <v>171.89574683400005</v>
      </c>
      <c r="F84" s="254" t="s">
        <v>70</v>
      </c>
      <c r="G84" s="254"/>
      <c r="H84" s="254"/>
      <c r="I84" s="254"/>
      <c r="J84" s="255"/>
      <c r="K84" s="241"/>
      <c r="L84" s="241"/>
      <c r="M84" s="153"/>
    </row>
    <row r="85" spans="1:13" s="40" customFormat="1" ht="15.75" customHeight="1" x14ac:dyDescent="0.2">
      <c r="A85" s="45">
        <v>35220266</v>
      </c>
      <c r="B85" s="48">
        <v>245.78</v>
      </c>
      <c r="C85" s="48">
        <f t="shared" si="5"/>
        <v>252.41605999999999</v>
      </c>
      <c r="D85" s="130">
        <f t="shared" si="7"/>
        <v>251.18716000000001</v>
      </c>
      <c r="E85" s="48">
        <f t="shared" si="8"/>
        <v>256.93934596400004</v>
      </c>
      <c r="F85" s="254" t="s">
        <v>71</v>
      </c>
      <c r="G85" s="254"/>
      <c r="H85" s="254"/>
      <c r="I85" s="254"/>
      <c r="J85" s="255"/>
      <c r="K85" s="241"/>
      <c r="L85" s="241"/>
      <c r="M85" s="153"/>
    </row>
    <row r="86" spans="1:13" ht="31.5" customHeight="1" x14ac:dyDescent="0.2">
      <c r="A86" s="44" t="s">
        <v>148</v>
      </c>
      <c r="B86" s="6" t="s">
        <v>263</v>
      </c>
      <c r="C86" s="48" t="s">
        <v>320</v>
      </c>
      <c r="D86" s="130" t="s">
        <v>321</v>
      </c>
      <c r="E86" s="48" t="s">
        <v>332</v>
      </c>
      <c r="F86" s="242" t="s">
        <v>106</v>
      </c>
      <c r="G86" s="242"/>
      <c r="H86" s="242"/>
      <c r="I86" s="242"/>
      <c r="J86" s="242"/>
      <c r="K86" s="243"/>
      <c r="L86" s="243"/>
      <c r="M86" s="182"/>
    </row>
    <row r="87" spans="1:13" s="37" customFormat="1" ht="30" customHeight="1" x14ac:dyDescent="0.2">
      <c r="A87" s="247" t="s">
        <v>220</v>
      </c>
      <c r="B87" s="248"/>
      <c r="C87" s="248"/>
      <c r="D87" s="248"/>
      <c r="E87" s="248"/>
      <c r="F87" s="248"/>
      <c r="G87" s="248"/>
      <c r="H87" s="248"/>
      <c r="I87" s="248"/>
      <c r="J87" s="248"/>
      <c r="K87" s="248"/>
      <c r="L87" s="248"/>
      <c r="M87" s="248"/>
    </row>
    <row r="88" spans="1:13" s="40" customFormat="1" ht="15.75" customHeight="1" x14ac:dyDescent="0.2">
      <c r="A88" s="44" t="s">
        <v>149</v>
      </c>
      <c r="B88" s="48">
        <v>9.6300000000000008</v>
      </c>
      <c r="C88" s="48">
        <f t="shared" si="5"/>
        <v>9.8900100000000002</v>
      </c>
      <c r="D88" s="130">
        <f t="shared" ref="D88" si="9">(B88*102.2)/100</f>
        <v>9.8418600000000023</v>
      </c>
      <c r="E88" s="48">
        <f t="shared" si="8"/>
        <v>10.067238594000003</v>
      </c>
      <c r="F88" s="256" t="s">
        <v>83</v>
      </c>
      <c r="G88" s="256"/>
      <c r="H88" s="256"/>
      <c r="I88" s="256"/>
      <c r="J88" s="256"/>
      <c r="K88" s="279"/>
      <c r="L88" s="279"/>
      <c r="M88" s="280"/>
    </row>
    <row r="89" spans="1:13" s="40" customFormat="1" ht="15.75" customHeight="1" x14ac:dyDescent="0.2">
      <c r="A89" s="44" t="s">
        <v>150</v>
      </c>
      <c r="B89" s="48">
        <v>19.27</v>
      </c>
      <c r="C89" s="48">
        <f t="shared" si="5"/>
        <v>19.790289999999999</v>
      </c>
      <c r="D89" s="130">
        <f t="shared" ref="D89:D97" si="10">(B89*102.2)/100</f>
        <v>19.693940000000001</v>
      </c>
      <c r="E89" s="48">
        <f t="shared" si="8"/>
        <v>20.144931226000004</v>
      </c>
      <c r="F89" s="254" t="s">
        <v>84</v>
      </c>
      <c r="G89" s="254"/>
      <c r="H89" s="254"/>
      <c r="I89" s="254"/>
      <c r="J89" s="255"/>
      <c r="K89" s="241"/>
      <c r="L89" s="241"/>
      <c r="M89" s="153"/>
    </row>
    <row r="90" spans="1:13" s="40" customFormat="1" ht="15.75" customHeight="1" x14ac:dyDescent="0.2">
      <c r="A90" s="44" t="s">
        <v>151</v>
      </c>
      <c r="B90" s="48">
        <v>38.53</v>
      </c>
      <c r="C90" s="48">
        <f t="shared" si="5"/>
        <v>39.570310000000006</v>
      </c>
      <c r="D90" s="130">
        <f t="shared" si="10"/>
        <v>39.377659999999999</v>
      </c>
      <c r="E90" s="48">
        <f t="shared" si="8"/>
        <v>40.279408414000002</v>
      </c>
      <c r="F90" s="254" t="s">
        <v>73</v>
      </c>
      <c r="G90" s="254"/>
      <c r="H90" s="254"/>
      <c r="I90" s="254"/>
      <c r="J90" s="255"/>
      <c r="K90" s="241"/>
      <c r="L90" s="241"/>
      <c r="M90" s="153"/>
    </row>
    <row r="91" spans="1:13" s="40" customFormat="1" ht="15.75" customHeight="1" x14ac:dyDescent="0.2">
      <c r="A91" s="44" t="s">
        <v>152</v>
      </c>
      <c r="B91" s="48">
        <v>57.82</v>
      </c>
      <c r="C91" s="48">
        <f t="shared" si="5"/>
        <v>59.381140000000002</v>
      </c>
      <c r="D91" s="130">
        <f t="shared" si="10"/>
        <v>59.092040000000004</v>
      </c>
      <c r="E91" s="48">
        <f t="shared" si="8"/>
        <v>60.445247716000011</v>
      </c>
      <c r="F91" s="254" t="s">
        <v>74</v>
      </c>
      <c r="G91" s="254"/>
      <c r="H91" s="254"/>
      <c r="I91" s="254"/>
      <c r="J91" s="255"/>
      <c r="K91" s="241"/>
      <c r="L91" s="241"/>
      <c r="M91" s="153"/>
    </row>
    <row r="92" spans="1:13" s="40" customFormat="1" ht="15.75" customHeight="1" x14ac:dyDescent="0.2">
      <c r="A92" s="44" t="s">
        <v>153</v>
      </c>
      <c r="B92" s="48">
        <v>84.01</v>
      </c>
      <c r="C92" s="48">
        <f t="shared" si="5"/>
        <v>86.278270000000006</v>
      </c>
      <c r="D92" s="130">
        <f t="shared" si="10"/>
        <v>85.858220000000003</v>
      </c>
      <c r="E92" s="48">
        <f t="shared" si="8"/>
        <v>87.824373238000007</v>
      </c>
      <c r="F92" s="254" t="s">
        <v>75</v>
      </c>
      <c r="G92" s="254"/>
      <c r="H92" s="254"/>
      <c r="I92" s="254"/>
      <c r="J92" s="255"/>
      <c r="K92" s="241"/>
      <c r="L92" s="241"/>
      <c r="M92" s="153"/>
    </row>
    <row r="93" spans="1:13" s="40" customFormat="1" ht="15.75" customHeight="1" x14ac:dyDescent="0.2">
      <c r="A93" s="44" t="s">
        <v>154</v>
      </c>
      <c r="B93" s="48">
        <v>115.58</v>
      </c>
      <c r="C93" s="48">
        <f t="shared" si="5"/>
        <v>118.70066000000001</v>
      </c>
      <c r="D93" s="130">
        <f t="shared" si="10"/>
        <v>118.12276</v>
      </c>
      <c r="E93" s="48">
        <f t="shared" si="8"/>
        <v>120.827771204</v>
      </c>
      <c r="F93" s="254" t="s">
        <v>76</v>
      </c>
      <c r="G93" s="254"/>
      <c r="H93" s="254"/>
      <c r="I93" s="254"/>
      <c r="J93" s="255"/>
      <c r="K93" s="241"/>
      <c r="L93" s="241"/>
      <c r="M93" s="153"/>
    </row>
    <row r="94" spans="1:13" s="40" customFormat="1" ht="15.75" customHeight="1" x14ac:dyDescent="0.2">
      <c r="A94" s="44" t="s">
        <v>155</v>
      </c>
      <c r="B94" s="48">
        <v>173.45</v>
      </c>
      <c r="C94" s="48">
        <f t="shared" si="5"/>
        <v>178.13315</v>
      </c>
      <c r="D94" s="130">
        <f t="shared" si="10"/>
        <v>177.26589999999999</v>
      </c>
      <c r="E94" s="48">
        <f t="shared" si="8"/>
        <v>181.32528911</v>
      </c>
      <c r="F94" s="254" t="s">
        <v>77</v>
      </c>
      <c r="G94" s="254"/>
      <c r="H94" s="254"/>
      <c r="I94" s="254"/>
      <c r="J94" s="255"/>
      <c r="K94" s="241"/>
      <c r="L94" s="241"/>
      <c r="M94" s="153"/>
    </row>
    <row r="95" spans="1:13" s="40" customFormat="1" ht="15.75" customHeight="1" x14ac:dyDescent="0.2">
      <c r="A95" s="44" t="s">
        <v>156</v>
      </c>
      <c r="B95" s="48">
        <v>231.24</v>
      </c>
      <c r="C95" s="48">
        <f t="shared" si="5"/>
        <v>237.48348000000001</v>
      </c>
      <c r="D95" s="130">
        <f t="shared" si="10"/>
        <v>236.32728000000003</v>
      </c>
      <c r="E95" s="48">
        <f t="shared" si="8"/>
        <v>241.73917471200005</v>
      </c>
      <c r="F95" s="254" t="s">
        <v>85</v>
      </c>
      <c r="G95" s="254"/>
      <c r="H95" s="254"/>
      <c r="I95" s="254"/>
      <c r="J95" s="255"/>
      <c r="K95" s="241"/>
      <c r="L95" s="241"/>
      <c r="M95" s="153"/>
    </row>
    <row r="96" spans="1:13" s="40" customFormat="1" ht="15.75" customHeight="1" x14ac:dyDescent="0.2">
      <c r="A96" s="44" t="s">
        <v>157</v>
      </c>
      <c r="B96" s="48">
        <v>15.43</v>
      </c>
      <c r="C96" s="48">
        <f t="shared" si="5"/>
        <v>15.84661</v>
      </c>
      <c r="D96" s="130">
        <f t="shared" si="10"/>
        <v>15.769459999999999</v>
      </c>
      <c r="E96" s="48">
        <f t="shared" si="8"/>
        <v>16.130580634000001</v>
      </c>
      <c r="F96" s="254" t="s">
        <v>78</v>
      </c>
      <c r="G96" s="254"/>
      <c r="H96" s="254"/>
      <c r="I96" s="254"/>
      <c r="J96" s="255"/>
      <c r="K96" s="241"/>
      <c r="L96" s="241"/>
      <c r="M96" s="153"/>
    </row>
    <row r="97" spans="1:13" s="40" customFormat="1" ht="15.75" customHeight="1" x14ac:dyDescent="0.2">
      <c r="A97" s="44" t="s">
        <v>158</v>
      </c>
      <c r="B97" s="48">
        <v>23.15</v>
      </c>
      <c r="C97" s="48">
        <f t="shared" si="5"/>
        <v>23.77505</v>
      </c>
      <c r="D97" s="130">
        <f t="shared" si="10"/>
        <v>23.659299999999998</v>
      </c>
      <c r="E97" s="48">
        <f t="shared" si="8"/>
        <v>24.201097969999999</v>
      </c>
      <c r="F97" s="254" t="s">
        <v>74</v>
      </c>
      <c r="G97" s="254"/>
      <c r="H97" s="254"/>
      <c r="I97" s="254"/>
      <c r="J97" s="255"/>
      <c r="K97" s="241"/>
      <c r="L97" s="241"/>
      <c r="M97" s="153"/>
    </row>
    <row r="98" spans="1:13" s="40" customFormat="1" ht="15.75" customHeight="1" x14ac:dyDescent="0.2">
      <c r="A98" s="44" t="s">
        <v>159</v>
      </c>
      <c r="B98" s="48">
        <v>34.700000000000003</v>
      </c>
      <c r="C98" s="48">
        <f t="shared" si="5"/>
        <v>35.636900000000004</v>
      </c>
      <c r="D98" s="130">
        <f t="shared" ref="D98:D113" si="11">(B98*102.2)/100</f>
        <v>35.463400000000007</v>
      </c>
      <c r="E98" s="48">
        <f t="shared" si="8"/>
        <v>36.275511860000009</v>
      </c>
      <c r="F98" s="254" t="s">
        <v>75</v>
      </c>
      <c r="G98" s="254"/>
      <c r="H98" s="254"/>
      <c r="I98" s="254"/>
      <c r="J98" s="255"/>
      <c r="K98" s="241"/>
      <c r="L98" s="241"/>
      <c r="M98" s="153"/>
    </row>
    <row r="99" spans="1:13" s="40" customFormat="1" ht="15.75" customHeight="1" x14ac:dyDescent="0.2">
      <c r="A99" s="44" t="s">
        <v>160</v>
      </c>
      <c r="B99" s="48">
        <v>46.27</v>
      </c>
      <c r="C99" s="48">
        <f t="shared" si="5"/>
        <v>47.519289999999998</v>
      </c>
      <c r="D99" s="130">
        <f t="shared" si="11"/>
        <v>47.287940000000006</v>
      </c>
      <c r="E99" s="48">
        <f t="shared" si="8"/>
        <v>48.370833826000009</v>
      </c>
      <c r="F99" s="254" t="s">
        <v>76</v>
      </c>
      <c r="G99" s="254"/>
      <c r="H99" s="254"/>
      <c r="I99" s="254"/>
      <c r="J99" s="255"/>
      <c r="K99" s="241"/>
      <c r="L99" s="241"/>
      <c r="M99" s="153"/>
    </row>
    <row r="100" spans="1:13" s="40" customFormat="1" ht="15.75" customHeight="1" x14ac:dyDescent="0.2">
      <c r="A100" s="44" t="s">
        <v>161</v>
      </c>
      <c r="B100" s="48">
        <v>69.38</v>
      </c>
      <c r="C100" s="48">
        <f t="shared" si="5"/>
        <v>71.253259999999997</v>
      </c>
      <c r="D100" s="130">
        <f t="shared" si="11"/>
        <v>70.906359999999992</v>
      </c>
      <c r="E100" s="48">
        <f t="shared" si="8"/>
        <v>72.530115643999991</v>
      </c>
      <c r="F100" s="254" t="s">
        <v>77</v>
      </c>
      <c r="G100" s="254"/>
      <c r="H100" s="254"/>
      <c r="I100" s="254"/>
      <c r="J100" s="255"/>
      <c r="K100" s="241"/>
      <c r="L100" s="241"/>
      <c r="M100" s="153"/>
    </row>
    <row r="101" spans="1:13" s="40" customFormat="1" ht="15.75" customHeight="1" x14ac:dyDescent="0.2">
      <c r="A101" s="44" t="s">
        <v>162</v>
      </c>
      <c r="B101" s="48">
        <v>92.51</v>
      </c>
      <c r="C101" s="48">
        <f t="shared" si="5"/>
        <v>95.007769999999994</v>
      </c>
      <c r="D101" s="130">
        <f t="shared" si="11"/>
        <v>94.545220000000015</v>
      </c>
      <c r="E101" s="48">
        <f t="shared" si="8"/>
        <v>96.710305538000028</v>
      </c>
      <c r="F101" s="254" t="s">
        <v>85</v>
      </c>
      <c r="G101" s="254"/>
      <c r="H101" s="254"/>
      <c r="I101" s="254"/>
      <c r="J101" s="255"/>
      <c r="K101" s="241"/>
      <c r="L101" s="241"/>
      <c r="M101" s="153"/>
    </row>
    <row r="102" spans="1:13" s="40" customFormat="1" ht="15.75" customHeight="1" x14ac:dyDescent="0.2">
      <c r="A102" s="44" t="s">
        <v>163</v>
      </c>
      <c r="B102" s="48">
        <v>7.7</v>
      </c>
      <c r="C102" s="48">
        <f t="shared" si="5"/>
        <v>7.9079000000000006</v>
      </c>
      <c r="D102" s="130">
        <f t="shared" si="11"/>
        <v>7.8694000000000006</v>
      </c>
      <c r="E102" s="48">
        <f t="shared" si="8"/>
        <v>8.0496092600000004</v>
      </c>
      <c r="F102" s="254" t="s">
        <v>79</v>
      </c>
      <c r="G102" s="254"/>
      <c r="H102" s="254"/>
      <c r="I102" s="254"/>
      <c r="J102" s="255"/>
      <c r="K102" s="241"/>
      <c r="L102" s="241"/>
      <c r="M102" s="153"/>
    </row>
    <row r="103" spans="1:13" s="40" customFormat="1" ht="15.75" customHeight="1" x14ac:dyDescent="0.2">
      <c r="A103" s="44" t="s">
        <v>164</v>
      </c>
      <c r="B103" s="48">
        <v>11.56</v>
      </c>
      <c r="C103" s="48">
        <f t="shared" si="5"/>
        <v>11.872120000000001</v>
      </c>
      <c r="D103" s="130">
        <f t="shared" si="11"/>
        <v>11.81432</v>
      </c>
      <c r="E103" s="48">
        <f t="shared" si="8"/>
        <v>12.084867928000001</v>
      </c>
      <c r="F103" s="254" t="s">
        <v>74</v>
      </c>
      <c r="G103" s="254"/>
      <c r="H103" s="254"/>
      <c r="I103" s="254"/>
      <c r="J103" s="255"/>
      <c r="K103" s="241"/>
      <c r="L103" s="241"/>
      <c r="M103" s="153"/>
    </row>
    <row r="104" spans="1:13" s="40" customFormat="1" ht="15.75" customHeight="1" x14ac:dyDescent="0.2">
      <c r="A104" s="44" t="s">
        <v>165</v>
      </c>
      <c r="B104" s="48">
        <v>17.350000000000001</v>
      </c>
      <c r="C104" s="48">
        <f t="shared" si="5"/>
        <v>17.818450000000002</v>
      </c>
      <c r="D104" s="130">
        <f t="shared" si="11"/>
        <v>17.731700000000004</v>
      </c>
      <c r="E104" s="48">
        <f t="shared" si="8"/>
        <v>18.137755930000004</v>
      </c>
      <c r="F104" s="254" t="s">
        <v>75</v>
      </c>
      <c r="G104" s="254"/>
      <c r="H104" s="254"/>
      <c r="I104" s="254"/>
      <c r="J104" s="255"/>
      <c r="K104" s="241"/>
      <c r="L104" s="241"/>
      <c r="M104" s="153"/>
    </row>
    <row r="105" spans="1:13" s="40" customFormat="1" ht="15.75" customHeight="1" x14ac:dyDescent="0.2">
      <c r="A105" s="44" t="s">
        <v>166</v>
      </c>
      <c r="B105" s="48">
        <v>23.15</v>
      </c>
      <c r="C105" s="48">
        <f t="shared" si="5"/>
        <v>23.77505</v>
      </c>
      <c r="D105" s="130">
        <f t="shared" si="11"/>
        <v>23.659299999999998</v>
      </c>
      <c r="E105" s="48">
        <f t="shared" si="8"/>
        <v>24.201097969999999</v>
      </c>
      <c r="F105" s="254" t="s">
        <v>76</v>
      </c>
      <c r="G105" s="254"/>
      <c r="H105" s="254"/>
      <c r="I105" s="254"/>
      <c r="J105" s="255"/>
      <c r="K105" s="241"/>
      <c r="L105" s="241"/>
      <c r="M105" s="153"/>
    </row>
    <row r="106" spans="1:13" s="40" customFormat="1" ht="15.75" customHeight="1" x14ac:dyDescent="0.2">
      <c r="A106" s="44" t="s">
        <v>167</v>
      </c>
      <c r="B106" s="48">
        <v>34.67</v>
      </c>
      <c r="C106" s="48">
        <f t="shared" si="5"/>
        <v>35.606090000000002</v>
      </c>
      <c r="D106" s="130">
        <f t="shared" si="11"/>
        <v>35.432740000000003</v>
      </c>
      <c r="E106" s="48">
        <f t="shared" si="8"/>
        <v>36.244149746000005</v>
      </c>
      <c r="F106" s="254" t="s">
        <v>77</v>
      </c>
      <c r="G106" s="254"/>
      <c r="H106" s="254"/>
      <c r="I106" s="254"/>
      <c r="J106" s="255"/>
      <c r="K106" s="241"/>
      <c r="L106" s="241"/>
      <c r="M106" s="153"/>
    </row>
    <row r="107" spans="1:13" s="40" customFormat="1" ht="15.75" customHeight="1" x14ac:dyDescent="0.2">
      <c r="A107" s="44" t="s">
        <v>168</v>
      </c>
      <c r="B107" s="48">
        <v>46.25</v>
      </c>
      <c r="C107" s="48">
        <f t="shared" si="5"/>
        <v>47.498750000000001</v>
      </c>
      <c r="D107" s="130">
        <f t="shared" si="11"/>
        <v>47.267499999999998</v>
      </c>
      <c r="E107" s="48">
        <f t="shared" si="8"/>
        <v>48.349925750000004</v>
      </c>
      <c r="F107" s="254" t="s">
        <v>85</v>
      </c>
      <c r="G107" s="254"/>
      <c r="H107" s="254"/>
      <c r="I107" s="254"/>
      <c r="J107" s="255"/>
      <c r="K107" s="241"/>
      <c r="L107" s="241"/>
      <c r="M107" s="153"/>
    </row>
    <row r="108" spans="1:13" s="40" customFormat="1" ht="15.75" customHeight="1" x14ac:dyDescent="0.2">
      <c r="A108" s="45">
        <v>35220361</v>
      </c>
      <c r="B108" s="48">
        <v>19.27</v>
      </c>
      <c r="C108" s="48">
        <f t="shared" si="5"/>
        <v>19.790289999999999</v>
      </c>
      <c r="D108" s="130">
        <f t="shared" si="11"/>
        <v>19.693940000000001</v>
      </c>
      <c r="E108" s="48">
        <f t="shared" si="8"/>
        <v>20.144931226000004</v>
      </c>
      <c r="F108" s="254" t="s">
        <v>66</v>
      </c>
      <c r="G108" s="254"/>
      <c r="H108" s="254"/>
      <c r="I108" s="254"/>
      <c r="J108" s="255"/>
      <c r="K108" s="241"/>
      <c r="L108" s="241"/>
      <c r="M108" s="153"/>
    </row>
    <row r="109" spans="1:13" s="40" customFormat="1" ht="15.75" customHeight="1" x14ac:dyDescent="0.2">
      <c r="A109" s="45">
        <v>35220362</v>
      </c>
      <c r="B109" s="48">
        <v>38.53</v>
      </c>
      <c r="C109" s="48">
        <f t="shared" si="5"/>
        <v>39.570310000000006</v>
      </c>
      <c r="D109" s="130">
        <f t="shared" si="11"/>
        <v>39.377659999999999</v>
      </c>
      <c r="E109" s="48">
        <f t="shared" si="8"/>
        <v>40.279408414000002</v>
      </c>
      <c r="F109" s="254" t="s">
        <v>67</v>
      </c>
      <c r="G109" s="254"/>
      <c r="H109" s="254"/>
      <c r="I109" s="254"/>
      <c r="J109" s="255"/>
      <c r="K109" s="241"/>
      <c r="L109" s="241"/>
      <c r="M109" s="153"/>
    </row>
    <row r="110" spans="1:13" s="40" customFormat="1" ht="15.75" customHeight="1" x14ac:dyDescent="0.2">
      <c r="A110" s="45">
        <v>35220363</v>
      </c>
      <c r="B110" s="48">
        <v>57.82</v>
      </c>
      <c r="C110" s="48">
        <f t="shared" si="5"/>
        <v>59.381140000000002</v>
      </c>
      <c r="D110" s="130">
        <f t="shared" si="11"/>
        <v>59.092040000000004</v>
      </c>
      <c r="E110" s="48">
        <f t="shared" si="8"/>
        <v>60.445247716000011</v>
      </c>
      <c r="F110" s="254" t="s">
        <v>68</v>
      </c>
      <c r="G110" s="254"/>
      <c r="H110" s="254"/>
      <c r="I110" s="254"/>
      <c r="J110" s="255"/>
      <c r="K110" s="241"/>
      <c r="L110" s="241"/>
      <c r="M110" s="153"/>
    </row>
    <row r="111" spans="1:13" s="40" customFormat="1" ht="15.75" customHeight="1" x14ac:dyDescent="0.2">
      <c r="A111" s="45">
        <v>35220364</v>
      </c>
      <c r="B111" s="48">
        <v>84.01</v>
      </c>
      <c r="C111" s="48">
        <f t="shared" si="5"/>
        <v>86.278270000000006</v>
      </c>
      <c r="D111" s="130">
        <f t="shared" si="11"/>
        <v>85.858220000000003</v>
      </c>
      <c r="E111" s="48">
        <f t="shared" si="8"/>
        <v>87.824373238000007</v>
      </c>
      <c r="F111" s="254" t="s">
        <v>69</v>
      </c>
      <c r="G111" s="254"/>
      <c r="H111" s="254"/>
      <c r="I111" s="254"/>
      <c r="J111" s="255"/>
      <c r="K111" s="241"/>
      <c r="L111" s="241"/>
      <c r="M111" s="153"/>
    </row>
    <row r="112" spans="1:13" s="40" customFormat="1" ht="15.75" customHeight="1" x14ac:dyDescent="0.2">
      <c r="A112" s="45">
        <v>35220365</v>
      </c>
      <c r="B112" s="48">
        <v>115.58</v>
      </c>
      <c r="C112" s="48">
        <f t="shared" si="5"/>
        <v>118.70066000000001</v>
      </c>
      <c r="D112" s="130">
        <f t="shared" si="11"/>
        <v>118.12276</v>
      </c>
      <c r="E112" s="48">
        <f t="shared" si="8"/>
        <v>120.827771204</v>
      </c>
      <c r="F112" s="254" t="s">
        <v>70</v>
      </c>
      <c r="G112" s="254"/>
      <c r="H112" s="254"/>
      <c r="I112" s="254"/>
      <c r="J112" s="255"/>
      <c r="K112" s="241"/>
      <c r="L112" s="241"/>
      <c r="M112" s="153"/>
    </row>
    <row r="113" spans="1:13" s="40" customFormat="1" ht="15.75" customHeight="1" x14ac:dyDescent="0.2">
      <c r="A113" s="45">
        <v>35220366</v>
      </c>
      <c r="B113" s="48">
        <v>173.45</v>
      </c>
      <c r="C113" s="48">
        <f t="shared" si="5"/>
        <v>178.13315</v>
      </c>
      <c r="D113" s="130">
        <f t="shared" si="11"/>
        <v>177.26589999999999</v>
      </c>
      <c r="E113" s="48">
        <f t="shared" si="8"/>
        <v>181.32528911</v>
      </c>
      <c r="F113" s="242" t="s">
        <v>71</v>
      </c>
      <c r="G113" s="242"/>
      <c r="H113" s="242"/>
      <c r="I113" s="242"/>
      <c r="J113" s="242"/>
      <c r="K113" s="243"/>
      <c r="L113" s="243"/>
      <c r="M113" s="182"/>
    </row>
    <row r="114" spans="1:13" s="37" customFormat="1" ht="30" customHeight="1" x14ac:dyDescent="0.2">
      <c r="A114" s="247" t="s">
        <v>221</v>
      </c>
      <c r="B114" s="248"/>
      <c r="C114" s="248"/>
      <c r="D114" s="248"/>
      <c r="E114" s="248"/>
      <c r="F114" s="248"/>
      <c r="G114" s="248"/>
      <c r="H114" s="248"/>
      <c r="I114" s="248"/>
      <c r="J114" s="248"/>
      <c r="K114" s="248"/>
      <c r="L114" s="248"/>
      <c r="M114" s="248"/>
    </row>
    <row r="115" spans="1:13" s="40" customFormat="1" ht="15.75" customHeight="1" x14ac:dyDescent="0.2">
      <c r="A115" s="44" t="s">
        <v>169</v>
      </c>
      <c r="B115" s="48">
        <v>13.16</v>
      </c>
      <c r="C115" s="48">
        <f t="shared" si="5"/>
        <v>13.515320000000001</v>
      </c>
      <c r="D115" s="130">
        <f t="shared" ref="D115" si="12">(B115*102.2)/100</f>
        <v>13.44952</v>
      </c>
      <c r="E115" s="48">
        <f t="shared" ref="E115:E136" si="13">(D115*102.29)/100</f>
        <v>13.757514008000001</v>
      </c>
      <c r="F115" s="249" t="s">
        <v>83</v>
      </c>
      <c r="G115" s="249"/>
      <c r="H115" s="249"/>
      <c r="I115" s="249"/>
      <c r="J115" s="249"/>
      <c r="K115" s="250"/>
      <c r="L115" s="250"/>
      <c r="M115" s="251"/>
    </row>
    <row r="116" spans="1:13" ht="15.75" customHeight="1" x14ac:dyDescent="0.2">
      <c r="A116" s="44" t="s">
        <v>170</v>
      </c>
      <c r="B116" s="48">
        <v>26.31</v>
      </c>
      <c r="C116" s="48">
        <f t="shared" ref="C116" si="14">(B116*102.7)/100</f>
        <v>27.02037</v>
      </c>
      <c r="D116" s="130">
        <f t="shared" ref="D116:D124" si="15">(B116*102.2)/100</f>
        <v>26.888819999999999</v>
      </c>
      <c r="E116" s="48">
        <f t="shared" si="13"/>
        <v>27.504573978</v>
      </c>
      <c r="F116" s="254" t="s">
        <v>108</v>
      </c>
      <c r="G116" s="254"/>
      <c r="H116" s="254"/>
      <c r="I116" s="254"/>
      <c r="J116" s="255"/>
      <c r="K116" s="241"/>
      <c r="L116" s="241"/>
      <c r="M116" s="153"/>
    </row>
    <row r="117" spans="1:13" ht="15.75" customHeight="1" x14ac:dyDescent="0.2">
      <c r="A117" s="44" t="s">
        <v>171</v>
      </c>
      <c r="B117" s="48">
        <v>52.65</v>
      </c>
      <c r="C117" s="48">
        <f t="shared" ref="C117" si="16">(B117*102.7)/100</f>
        <v>54.071549999999995</v>
      </c>
      <c r="D117" s="130">
        <f t="shared" si="15"/>
        <v>53.808300000000003</v>
      </c>
      <c r="E117" s="48">
        <f t="shared" si="13"/>
        <v>55.040510070000011</v>
      </c>
      <c r="F117" s="254" t="s">
        <v>73</v>
      </c>
      <c r="G117" s="254"/>
      <c r="H117" s="254"/>
      <c r="I117" s="254"/>
      <c r="J117" s="255"/>
      <c r="K117" s="241"/>
      <c r="L117" s="241"/>
      <c r="M117" s="153"/>
    </row>
    <row r="118" spans="1:13" ht="15.75" customHeight="1" x14ac:dyDescent="0.2">
      <c r="A118" s="44" t="s">
        <v>172</v>
      </c>
      <c r="B118" s="48">
        <v>78.95</v>
      </c>
      <c r="C118" s="48">
        <f t="shared" ref="C118" si="17">(B118*102.7)/100</f>
        <v>81.08165000000001</v>
      </c>
      <c r="D118" s="130">
        <f t="shared" si="15"/>
        <v>80.686900000000009</v>
      </c>
      <c r="E118" s="48">
        <f t="shared" si="13"/>
        <v>82.534630010000015</v>
      </c>
      <c r="F118" s="254" t="s">
        <v>74</v>
      </c>
      <c r="G118" s="254"/>
      <c r="H118" s="254"/>
      <c r="I118" s="254"/>
      <c r="J118" s="255"/>
      <c r="K118" s="241"/>
      <c r="L118" s="241"/>
      <c r="M118" s="153"/>
    </row>
    <row r="119" spans="1:13" s="40" customFormat="1" ht="15.75" customHeight="1" x14ac:dyDescent="0.2">
      <c r="A119" s="44" t="s">
        <v>173</v>
      </c>
      <c r="B119" s="48">
        <v>118.45</v>
      </c>
      <c r="C119" s="48">
        <f t="shared" ref="C119" si="18">(B119*102.7)/100</f>
        <v>121.64815</v>
      </c>
      <c r="D119" s="130">
        <f t="shared" si="15"/>
        <v>121.05590000000001</v>
      </c>
      <c r="E119" s="48">
        <f t="shared" si="13"/>
        <v>123.82808011000002</v>
      </c>
      <c r="F119" s="254" t="s">
        <v>75</v>
      </c>
      <c r="G119" s="254"/>
      <c r="H119" s="254"/>
      <c r="I119" s="254"/>
      <c r="J119" s="255"/>
      <c r="K119" s="241"/>
      <c r="L119" s="241"/>
      <c r="M119" s="153"/>
    </row>
    <row r="120" spans="1:13" s="40" customFormat="1" ht="15.75" customHeight="1" x14ac:dyDescent="0.2">
      <c r="A120" s="44" t="s">
        <v>174</v>
      </c>
      <c r="B120" s="48">
        <v>157.88999999999999</v>
      </c>
      <c r="C120" s="48">
        <f t="shared" ref="C120" si="19">(B120*102.7)/100</f>
        <v>162.15303</v>
      </c>
      <c r="D120" s="130">
        <f t="shared" si="15"/>
        <v>161.36357999999998</v>
      </c>
      <c r="E120" s="48">
        <f t="shared" si="13"/>
        <v>165.05880598200002</v>
      </c>
      <c r="F120" s="254" t="s">
        <v>76</v>
      </c>
      <c r="G120" s="254"/>
      <c r="H120" s="254"/>
      <c r="I120" s="254"/>
      <c r="J120" s="255"/>
      <c r="K120" s="241"/>
      <c r="L120" s="241"/>
      <c r="M120" s="153"/>
    </row>
    <row r="121" spans="1:13" s="40" customFormat="1" ht="15.75" customHeight="1" x14ac:dyDescent="0.2">
      <c r="A121" s="44" t="s">
        <v>175</v>
      </c>
      <c r="B121" s="48">
        <v>236.84</v>
      </c>
      <c r="C121" s="48">
        <f t="shared" ref="C121" si="20">(B121*102.7)/100</f>
        <v>243.23468</v>
      </c>
      <c r="D121" s="130">
        <f t="shared" si="15"/>
        <v>242.05048000000002</v>
      </c>
      <c r="E121" s="48">
        <f t="shared" si="13"/>
        <v>247.59343599200005</v>
      </c>
      <c r="F121" s="254" t="s">
        <v>77</v>
      </c>
      <c r="G121" s="254"/>
      <c r="H121" s="254"/>
      <c r="I121" s="254"/>
      <c r="J121" s="255"/>
      <c r="K121" s="241"/>
      <c r="L121" s="241"/>
      <c r="M121" s="153"/>
    </row>
    <row r="122" spans="1:13" s="40" customFormat="1" ht="15.75" customHeight="1" x14ac:dyDescent="0.2">
      <c r="A122" s="44" t="s">
        <v>176</v>
      </c>
      <c r="B122" s="48">
        <v>21.06</v>
      </c>
      <c r="C122" s="48">
        <f t="shared" ref="C122" si="21">(B122*102.7)/100</f>
        <v>21.628620000000002</v>
      </c>
      <c r="D122" s="130">
        <f t="shared" si="15"/>
        <v>21.523319999999998</v>
      </c>
      <c r="E122" s="48">
        <f t="shared" si="13"/>
        <v>22.016204027999997</v>
      </c>
      <c r="F122" s="254" t="s">
        <v>78</v>
      </c>
      <c r="G122" s="254"/>
      <c r="H122" s="254"/>
      <c r="I122" s="254"/>
      <c r="J122" s="255"/>
      <c r="K122" s="241"/>
      <c r="L122" s="241"/>
      <c r="M122" s="153"/>
    </row>
    <row r="123" spans="1:13" s="40" customFormat="1" ht="15.75" customHeight="1" x14ac:dyDescent="0.2">
      <c r="A123" s="44" t="s">
        <v>177</v>
      </c>
      <c r="B123" s="48">
        <v>31.58</v>
      </c>
      <c r="C123" s="48">
        <f t="shared" ref="C123" si="22">(B123*102.7)/100</f>
        <v>32.432659999999998</v>
      </c>
      <c r="D123" s="130">
        <f t="shared" si="15"/>
        <v>32.274760000000001</v>
      </c>
      <c r="E123" s="48">
        <f t="shared" si="13"/>
        <v>33.013852004000007</v>
      </c>
      <c r="F123" s="254" t="s">
        <v>74</v>
      </c>
      <c r="G123" s="254"/>
      <c r="H123" s="254"/>
      <c r="I123" s="254"/>
      <c r="J123" s="255"/>
      <c r="K123" s="241"/>
      <c r="L123" s="241"/>
      <c r="M123" s="153"/>
    </row>
    <row r="124" spans="1:13" s="40" customFormat="1" ht="15.75" customHeight="1" x14ac:dyDescent="0.2">
      <c r="A124" s="44" t="s">
        <v>178</v>
      </c>
      <c r="B124" s="48">
        <v>47.38</v>
      </c>
      <c r="C124" s="48">
        <f t="shared" ref="C124" si="23">(B124*102.7)/100</f>
        <v>48.659260000000003</v>
      </c>
      <c r="D124" s="130">
        <f t="shared" si="15"/>
        <v>48.422360000000005</v>
      </c>
      <c r="E124" s="48">
        <f t="shared" si="13"/>
        <v>49.531232044000006</v>
      </c>
      <c r="F124" s="254" t="s">
        <v>75</v>
      </c>
      <c r="G124" s="254"/>
      <c r="H124" s="254"/>
      <c r="I124" s="254"/>
      <c r="J124" s="255"/>
      <c r="K124" s="241"/>
      <c r="L124" s="241"/>
      <c r="M124" s="153"/>
    </row>
    <row r="125" spans="1:13" s="40" customFormat="1" ht="15.75" customHeight="1" x14ac:dyDescent="0.2">
      <c r="A125" s="44" t="s">
        <v>179</v>
      </c>
      <c r="B125" s="48">
        <v>63.17</v>
      </c>
      <c r="C125" s="48">
        <f t="shared" ref="C125" si="24">(B125*102.7)/100</f>
        <v>64.875590000000003</v>
      </c>
      <c r="D125" s="130">
        <f t="shared" ref="D125:D136" si="25">(B125*102.2)/100</f>
        <v>64.559740000000005</v>
      </c>
      <c r="E125" s="48">
        <f t="shared" si="13"/>
        <v>66.038158046000007</v>
      </c>
      <c r="F125" s="254" t="s">
        <v>76</v>
      </c>
      <c r="G125" s="254"/>
      <c r="H125" s="254"/>
      <c r="I125" s="254"/>
      <c r="J125" s="255"/>
      <c r="K125" s="241"/>
      <c r="L125" s="241"/>
      <c r="M125" s="153"/>
    </row>
    <row r="126" spans="1:13" s="40" customFormat="1" ht="15.75" customHeight="1" x14ac:dyDescent="0.2">
      <c r="A126" s="44" t="s">
        <v>180</v>
      </c>
      <c r="B126" s="48">
        <v>94.77</v>
      </c>
      <c r="C126" s="48">
        <f t="shared" ref="C126" si="26">(B126*102.7)/100</f>
        <v>97.328789999999984</v>
      </c>
      <c r="D126" s="130">
        <f t="shared" si="25"/>
        <v>96.854939999999999</v>
      </c>
      <c r="E126" s="48">
        <f t="shared" si="13"/>
        <v>99.072918126000005</v>
      </c>
      <c r="F126" s="254" t="s">
        <v>77</v>
      </c>
      <c r="G126" s="254"/>
      <c r="H126" s="254"/>
      <c r="I126" s="254"/>
      <c r="J126" s="255"/>
      <c r="K126" s="241"/>
      <c r="L126" s="241"/>
      <c r="M126" s="153"/>
    </row>
    <row r="127" spans="1:13" s="40" customFormat="1" ht="15.75" customHeight="1" x14ac:dyDescent="0.2">
      <c r="A127" s="44" t="s">
        <v>181</v>
      </c>
      <c r="B127" s="48">
        <v>15.8</v>
      </c>
      <c r="C127" s="48">
        <f t="shared" ref="C127" si="27">(B127*102.7)/100</f>
        <v>16.226600000000001</v>
      </c>
      <c r="D127" s="130">
        <f t="shared" si="25"/>
        <v>16.147600000000001</v>
      </c>
      <c r="E127" s="48">
        <f t="shared" si="13"/>
        <v>16.517380040000003</v>
      </c>
      <c r="F127" s="254" t="s">
        <v>86</v>
      </c>
      <c r="G127" s="254"/>
      <c r="H127" s="254"/>
      <c r="I127" s="254"/>
      <c r="J127" s="255"/>
      <c r="K127" s="241"/>
      <c r="L127" s="241"/>
      <c r="M127" s="153"/>
    </row>
    <row r="128" spans="1:13" s="40" customFormat="1" ht="15.75" customHeight="1" x14ac:dyDescent="0.2">
      <c r="A128" s="44" t="s">
        <v>182</v>
      </c>
      <c r="B128" s="48">
        <v>23.69</v>
      </c>
      <c r="C128" s="48">
        <f t="shared" ref="C128" si="28">(B128*102.7)/100</f>
        <v>24.329630000000002</v>
      </c>
      <c r="D128" s="130">
        <f t="shared" si="25"/>
        <v>24.211180000000002</v>
      </c>
      <c r="E128" s="48">
        <f t="shared" si="13"/>
        <v>24.765616022000003</v>
      </c>
      <c r="F128" s="254" t="s">
        <v>75</v>
      </c>
      <c r="G128" s="254"/>
      <c r="H128" s="254"/>
      <c r="I128" s="254"/>
      <c r="J128" s="255"/>
      <c r="K128" s="241"/>
      <c r="L128" s="241"/>
      <c r="M128" s="153"/>
    </row>
    <row r="129" spans="1:13" s="40" customFormat="1" ht="15.75" customHeight="1" x14ac:dyDescent="0.2">
      <c r="A129" s="44" t="s">
        <v>183</v>
      </c>
      <c r="B129" s="48">
        <v>31.58</v>
      </c>
      <c r="C129" s="48">
        <f t="shared" ref="C129" si="29">(B129*102.7)/100</f>
        <v>32.432659999999998</v>
      </c>
      <c r="D129" s="130">
        <f t="shared" si="25"/>
        <v>32.274760000000001</v>
      </c>
      <c r="E129" s="48">
        <f t="shared" si="13"/>
        <v>33.013852004000007</v>
      </c>
      <c r="F129" s="254" t="s">
        <v>76</v>
      </c>
      <c r="G129" s="254"/>
      <c r="H129" s="254"/>
      <c r="I129" s="254"/>
      <c r="J129" s="255"/>
      <c r="K129" s="241"/>
      <c r="L129" s="241"/>
      <c r="M129" s="153"/>
    </row>
    <row r="130" spans="1:13" s="40" customFormat="1" ht="15.75" customHeight="1" x14ac:dyDescent="0.2">
      <c r="A130" s="44" t="s">
        <v>184</v>
      </c>
      <c r="B130" s="48">
        <v>47.39</v>
      </c>
      <c r="C130" s="48">
        <f t="shared" ref="C130" si="30">(B130*102.7)/100</f>
        <v>48.669530000000002</v>
      </c>
      <c r="D130" s="130">
        <f t="shared" si="25"/>
        <v>48.432580000000002</v>
      </c>
      <c r="E130" s="48">
        <f t="shared" si="13"/>
        <v>49.541686082000005</v>
      </c>
      <c r="F130" s="254" t="s">
        <v>77</v>
      </c>
      <c r="G130" s="254"/>
      <c r="H130" s="254"/>
      <c r="I130" s="254"/>
      <c r="J130" s="255"/>
      <c r="K130" s="241"/>
      <c r="L130" s="241"/>
      <c r="M130" s="153"/>
    </row>
    <row r="131" spans="1:13" s="40" customFormat="1" ht="15.75" customHeight="1" x14ac:dyDescent="0.2">
      <c r="A131" s="45">
        <v>35220461</v>
      </c>
      <c r="B131" s="48">
        <v>26.31</v>
      </c>
      <c r="C131" s="48">
        <f t="shared" ref="C131" si="31">(B131*102.7)/100</f>
        <v>27.02037</v>
      </c>
      <c r="D131" s="130">
        <f t="shared" si="25"/>
        <v>26.888819999999999</v>
      </c>
      <c r="E131" s="48">
        <f t="shared" si="13"/>
        <v>27.504573978</v>
      </c>
      <c r="F131" s="254" t="s">
        <v>66</v>
      </c>
      <c r="G131" s="254"/>
      <c r="H131" s="254"/>
      <c r="I131" s="254"/>
      <c r="J131" s="255"/>
      <c r="K131" s="241"/>
      <c r="L131" s="241"/>
      <c r="M131" s="153"/>
    </row>
    <row r="132" spans="1:13" s="40" customFormat="1" ht="15.75" customHeight="1" x14ac:dyDescent="0.2">
      <c r="A132" s="45">
        <v>35220462</v>
      </c>
      <c r="B132" s="48">
        <v>52.65</v>
      </c>
      <c r="C132" s="48">
        <f t="shared" ref="C132" si="32">(B132*102.7)/100</f>
        <v>54.071549999999995</v>
      </c>
      <c r="D132" s="130">
        <f t="shared" si="25"/>
        <v>53.808300000000003</v>
      </c>
      <c r="E132" s="48">
        <f t="shared" si="13"/>
        <v>55.040510070000011</v>
      </c>
      <c r="F132" s="254" t="s">
        <v>67</v>
      </c>
      <c r="G132" s="254"/>
      <c r="H132" s="254"/>
      <c r="I132" s="254"/>
      <c r="J132" s="255"/>
      <c r="K132" s="241"/>
      <c r="L132" s="241"/>
      <c r="M132" s="153"/>
    </row>
    <row r="133" spans="1:13" s="40" customFormat="1" ht="15.75" customHeight="1" x14ac:dyDescent="0.2">
      <c r="A133" s="45">
        <v>35220463</v>
      </c>
      <c r="B133" s="48">
        <v>78.95</v>
      </c>
      <c r="C133" s="48">
        <f t="shared" ref="C133" si="33">(B133*102.7)/100</f>
        <v>81.08165000000001</v>
      </c>
      <c r="D133" s="130">
        <f t="shared" si="25"/>
        <v>80.686900000000009</v>
      </c>
      <c r="E133" s="48">
        <f t="shared" si="13"/>
        <v>82.534630010000015</v>
      </c>
      <c r="F133" s="254" t="s">
        <v>68</v>
      </c>
      <c r="G133" s="254"/>
      <c r="H133" s="254"/>
      <c r="I133" s="254"/>
      <c r="J133" s="255"/>
      <c r="K133" s="241"/>
      <c r="L133" s="241"/>
      <c r="M133" s="153"/>
    </row>
    <row r="134" spans="1:13" s="40" customFormat="1" ht="15.75" customHeight="1" x14ac:dyDescent="0.2">
      <c r="A134" s="45">
        <v>35220464</v>
      </c>
      <c r="B134" s="48">
        <v>118.45</v>
      </c>
      <c r="C134" s="48">
        <f t="shared" ref="C134" si="34">(B134*102.7)/100</f>
        <v>121.64815</v>
      </c>
      <c r="D134" s="130">
        <f t="shared" si="25"/>
        <v>121.05590000000001</v>
      </c>
      <c r="E134" s="48">
        <f t="shared" si="13"/>
        <v>123.82808011000002</v>
      </c>
      <c r="F134" s="254" t="s">
        <v>69</v>
      </c>
      <c r="G134" s="254"/>
      <c r="H134" s="254"/>
      <c r="I134" s="254"/>
      <c r="J134" s="255"/>
      <c r="K134" s="241"/>
      <c r="L134" s="241"/>
      <c r="M134" s="153"/>
    </row>
    <row r="135" spans="1:13" s="40" customFormat="1" ht="15.75" customHeight="1" x14ac:dyDescent="0.2">
      <c r="A135" s="45">
        <v>35220465</v>
      </c>
      <c r="B135" s="48">
        <v>157.88999999999999</v>
      </c>
      <c r="C135" s="48">
        <f t="shared" ref="C135" si="35">(B135*102.7)/100</f>
        <v>162.15303</v>
      </c>
      <c r="D135" s="130">
        <f t="shared" si="25"/>
        <v>161.36357999999998</v>
      </c>
      <c r="E135" s="48">
        <f t="shared" si="13"/>
        <v>165.05880598200002</v>
      </c>
      <c r="F135" s="254" t="s">
        <v>70</v>
      </c>
      <c r="G135" s="254"/>
      <c r="H135" s="254"/>
      <c r="I135" s="254"/>
      <c r="J135" s="255"/>
      <c r="K135" s="241"/>
      <c r="L135" s="241"/>
      <c r="M135" s="153"/>
    </row>
    <row r="136" spans="1:13" s="40" customFormat="1" ht="15.75" customHeight="1" x14ac:dyDescent="0.2">
      <c r="A136" s="45">
        <v>35220466</v>
      </c>
      <c r="B136" s="48">
        <v>236.84</v>
      </c>
      <c r="C136" s="48">
        <f t="shared" ref="C136:C138" si="36">(B136*102.7)/100</f>
        <v>243.23468</v>
      </c>
      <c r="D136" s="130">
        <f t="shared" si="25"/>
        <v>242.05048000000002</v>
      </c>
      <c r="E136" s="48">
        <f t="shared" si="13"/>
        <v>247.59343599200005</v>
      </c>
      <c r="F136" s="242" t="s">
        <v>71</v>
      </c>
      <c r="G136" s="242"/>
      <c r="H136" s="242"/>
      <c r="I136" s="242"/>
      <c r="J136" s="242"/>
      <c r="K136" s="243"/>
      <c r="L136" s="243"/>
      <c r="M136" s="182"/>
    </row>
    <row r="137" spans="1:13" s="37" customFormat="1" ht="30" customHeight="1" x14ac:dyDescent="0.2">
      <c r="A137" s="247" t="s">
        <v>330</v>
      </c>
      <c r="B137" s="248"/>
      <c r="C137" s="248"/>
      <c r="D137" s="248"/>
      <c r="E137" s="248"/>
      <c r="F137" s="248"/>
      <c r="G137" s="248"/>
      <c r="H137" s="248"/>
      <c r="I137" s="248"/>
      <c r="J137" s="248"/>
      <c r="K137" s="248"/>
      <c r="L137" s="248"/>
      <c r="M137" s="248"/>
    </row>
    <row r="138" spans="1:13" s="40" customFormat="1" ht="15.75" customHeight="1" x14ac:dyDescent="0.2">
      <c r="A138" s="44" t="s">
        <v>185</v>
      </c>
      <c r="B138" s="48">
        <v>11.33</v>
      </c>
      <c r="C138" s="48">
        <f t="shared" si="36"/>
        <v>11.635910000000001</v>
      </c>
      <c r="D138" s="130">
        <f t="shared" ref="D138" si="37">(B138*102.2)/100</f>
        <v>11.57926</v>
      </c>
      <c r="E138" s="48">
        <f t="shared" ref="E138:E161" si="38">(D138*102.29)/100</f>
        <v>11.844425054</v>
      </c>
      <c r="F138" s="256" t="s">
        <v>87</v>
      </c>
      <c r="G138" s="256"/>
      <c r="H138" s="256"/>
      <c r="I138" s="256"/>
      <c r="J138" s="256"/>
      <c r="K138" s="250"/>
      <c r="L138" s="250"/>
      <c r="M138" s="251"/>
    </row>
    <row r="139" spans="1:13" s="40" customFormat="1" ht="15.75" customHeight="1" x14ac:dyDescent="0.2">
      <c r="A139" s="44" t="s">
        <v>186</v>
      </c>
      <c r="B139" s="48">
        <v>22.68</v>
      </c>
      <c r="C139" s="48">
        <f t="shared" ref="C139" si="39">(B139*102.7)/100</f>
        <v>23.292359999999999</v>
      </c>
      <c r="D139" s="130">
        <f t="shared" ref="D139:D147" si="40">(B139*102.2)/100</f>
        <v>23.178960000000004</v>
      </c>
      <c r="E139" s="48">
        <f t="shared" si="38"/>
        <v>23.709758184000005</v>
      </c>
      <c r="F139" s="254" t="s">
        <v>88</v>
      </c>
      <c r="G139" s="254"/>
      <c r="H139" s="254"/>
      <c r="I139" s="254"/>
      <c r="J139" s="255"/>
      <c r="K139" s="241"/>
      <c r="L139" s="241"/>
      <c r="M139" s="153"/>
    </row>
    <row r="140" spans="1:13" s="40" customFormat="1" ht="15.75" customHeight="1" x14ac:dyDescent="0.2">
      <c r="A140" s="44" t="s">
        <v>187</v>
      </c>
      <c r="B140" s="48">
        <v>45.3</v>
      </c>
      <c r="C140" s="48">
        <f t="shared" ref="C140" si="41">(B140*102.7)/100</f>
        <v>46.523099999999992</v>
      </c>
      <c r="D140" s="130">
        <f t="shared" si="40"/>
        <v>46.296599999999998</v>
      </c>
      <c r="E140" s="48">
        <f t="shared" si="38"/>
        <v>47.356792139999996</v>
      </c>
      <c r="F140" s="254" t="s">
        <v>73</v>
      </c>
      <c r="G140" s="254"/>
      <c r="H140" s="254"/>
      <c r="I140" s="254"/>
      <c r="J140" s="255"/>
      <c r="K140" s="241"/>
      <c r="L140" s="241"/>
      <c r="M140" s="153"/>
    </row>
    <row r="141" spans="1:13" s="40" customFormat="1" ht="15.75" customHeight="1" x14ac:dyDescent="0.2">
      <c r="A141" s="44" t="s">
        <v>188</v>
      </c>
      <c r="B141" s="48">
        <v>67.95</v>
      </c>
      <c r="C141" s="48">
        <f t="shared" ref="C141" si="42">(B141*102.7)/100</f>
        <v>69.784649999999999</v>
      </c>
      <c r="D141" s="130">
        <f t="shared" si="40"/>
        <v>69.444900000000004</v>
      </c>
      <c r="E141" s="48">
        <f t="shared" si="38"/>
        <v>71.035188210000001</v>
      </c>
      <c r="F141" s="254" t="s">
        <v>74</v>
      </c>
      <c r="G141" s="254"/>
      <c r="H141" s="254"/>
      <c r="I141" s="254"/>
      <c r="J141" s="255"/>
      <c r="K141" s="241"/>
      <c r="L141" s="241"/>
      <c r="M141" s="153"/>
    </row>
    <row r="142" spans="1:13" s="40" customFormat="1" ht="15.75" customHeight="1" x14ac:dyDescent="0.2">
      <c r="A142" s="44" t="s">
        <v>189</v>
      </c>
      <c r="B142" s="48">
        <v>101.96</v>
      </c>
      <c r="C142" s="48">
        <f t="shared" ref="C142" si="43">(B142*102.7)/100</f>
        <v>104.71292</v>
      </c>
      <c r="D142" s="130">
        <f t="shared" si="40"/>
        <v>104.20312</v>
      </c>
      <c r="E142" s="48">
        <f t="shared" si="38"/>
        <v>106.58937144800001</v>
      </c>
      <c r="F142" s="254" t="s">
        <v>75</v>
      </c>
      <c r="G142" s="254"/>
      <c r="H142" s="254"/>
      <c r="I142" s="254"/>
      <c r="J142" s="255"/>
      <c r="K142" s="241"/>
      <c r="L142" s="241"/>
      <c r="M142" s="153"/>
    </row>
    <row r="143" spans="1:13" s="40" customFormat="1" ht="15.75" customHeight="1" x14ac:dyDescent="0.2">
      <c r="A143" s="44" t="s">
        <v>190</v>
      </c>
      <c r="B143" s="48">
        <v>135.93</v>
      </c>
      <c r="C143" s="48">
        <f t="shared" ref="C143" si="44">(B143*102.7)/100</f>
        <v>139.60011</v>
      </c>
      <c r="D143" s="130">
        <f t="shared" si="40"/>
        <v>138.92045999999999</v>
      </c>
      <c r="E143" s="48">
        <f t="shared" si="38"/>
        <v>142.10173853399999</v>
      </c>
      <c r="F143" s="254" t="s">
        <v>76</v>
      </c>
      <c r="G143" s="254"/>
      <c r="H143" s="254"/>
      <c r="I143" s="254"/>
      <c r="J143" s="255"/>
      <c r="K143" s="241"/>
      <c r="L143" s="241"/>
      <c r="M143" s="153"/>
    </row>
    <row r="144" spans="1:13" s="40" customFormat="1" ht="15.75" customHeight="1" x14ac:dyDescent="0.2">
      <c r="A144" s="44" t="s">
        <v>191</v>
      </c>
      <c r="B144" s="48">
        <v>203.9</v>
      </c>
      <c r="C144" s="48">
        <f t="shared" ref="C144" si="45">(B144*102.7)/100</f>
        <v>209.40530000000001</v>
      </c>
      <c r="D144" s="130">
        <f t="shared" si="40"/>
        <v>208.38580000000002</v>
      </c>
      <c r="E144" s="48">
        <f t="shared" si="38"/>
        <v>213.15783482000003</v>
      </c>
      <c r="F144" s="254" t="s">
        <v>77</v>
      </c>
      <c r="G144" s="254"/>
      <c r="H144" s="254"/>
      <c r="I144" s="254"/>
      <c r="J144" s="255"/>
      <c r="K144" s="241"/>
      <c r="L144" s="241"/>
      <c r="M144" s="153"/>
    </row>
    <row r="145" spans="1:13" s="40" customFormat="1" ht="15.75" customHeight="1" x14ac:dyDescent="0.2">
      <c r="A145" s="44" t="s">
        <v>192</v>
      </c>
      <c r="B145" s="48">
        <v>271.8</v>
      </c>
      <c r="C145" s="48">
        <f t="shared" ref="C145" si="46">(B145*102.7)/100</f>
        <v>279.1386</v>
      </c>
      <c r="D145" s="130">
        <f t="shared" si="40"/>
        <v>277.77960000000002</v>
      </c>
      <c r="E145" s="48">
        <f t="shared" si="38"/>
        <v>284.14075284</v>
      </c>
      <c r="F145" s="254" t="s">
        <v>85</v>
      </c>
      <c r="G145" s="254"/>
      <c r="H145" s="254"/>
      <c r="I145" s="254"/>
      <c r="J145" s="255"/>
      <c r="K145" s="241"/>
      <c r="L145" s="241"/>
      <c r="M145" s="153"/>
    </row>
    <row r="146" spans="1:13" s="40" customFormat="1" ht="15.75" customHeight="1" x14ac:dyDescent="0.2">
      <c r="A146" s="44" t="s">
        <v>193</v>
      </c>
      <c r="B146" s="48">
        <v>18.13</v>
      </c>
      <c r="C146" s="48">
        <f t="shared" ref="C146" si="47">(B146*102.7)/100</f>
        <v>18.619510000000002</v>
      </c>
      <c r="D146" s="130">
        <f t="shared" si="40"/>
        <v>18.528859999999998</v>
      </c>
      <c r="E146" s="48">
        <f t="shared" si="38"/>
        <v>18.953170893999999</v>
      </c>
      <c r="F146" s="254" t="s">
        <v>78</v>
      </c>
      <c r="G146" s="254"/>
      <c r="H146" s="254"/>
      <c r="I146" s="254"/>
      <c r="J146" s="255"/>
      <c r="K146" s="241"/>
      <c r="L146" s="241"/>
      <c r="M146" s="153"/>
    </row>
    <row r="147" spans="1:13" s="40" customFormat="1" ht="15.75" customHeight="1" x14ac:dyDescent="0.2">
      <c r="A147" s="44" t="s">
        <v>194</v>
      </c>
      <c r="B147" s="48">
        <v>27.17</v>
      </c>
      <c r="C147" s="48">
        <f t="shared" ref="C147" si="48">(B147*102.7)/100</f>
        <v>27.903590000000005</v>
      </c>
      <c r="D147" s="130">
        <f t="shared" si="40"/>
        <v>27.767740000000003</v>
      </c>
      <c r="E147" s="48">
        <f t="shared" si="38"/>
        <v>28.403621246000007</v>
      </c>
      <c r="F147" s="254" t="s">
        <v>74</v>
      </c>
      <c r="G147" s="254"/>
      <c r="H147" s="254"/>
      <c r="I147" s="254"/>
      <c r="J147" s="255"/>
      <c r="K147" s="241"/>
      <c r="L147" s="241"/>
      <c r="M147" s="153"/>
    </row>
    <row r="148" spans="1:13" s="40" customFormat="1" ht="15.75" customHeight="1" x14ac:dyDescent="0.2">
      <c r="A148" s="44" t="s">
        <v>195</v>
      </c>
      <c r="B148" s="48">
        <v>40.76</v>
      </c>
      <c r="C148" s="48">
        <f t="shared" ref="C148" si="49">(B148*102.7)/100</f>
        <v>41.860519999999994</v>
      </c>
      <c r="D148" s="130">
        <f t="shared" ref="D148:D161" si="50">(B148*102.2)/100</f>
        <v>41.656719999999993</v>
      </c>
      <c r="E148" s="48">
        <f t="shared" si="38"/>
        <v>42.610658887999996</v>
      </c>
      <c r="F148" s="254" t="s">
        <v>75</v>
      </c>
      <c r="G148" s="254"/>
      <c r="H148" s="254"/>
      <c r="I148" s="254"/>
      <c r="J148" s="255"/>
      <c r="K148" s="241"/>
      <c r="L148" s="241"/>
      <c r="M148" s="153"/>
    </row>
    <row r="149" spans="1:13" s="40" customFormat="1" ht="15.75" customHeight="1" x14ac:dyDescent="0.2">
      <c r="A149" s="44" t="s">
        <v>196</v>
      </c>
      <c r="B149" s="48">
        <v>54.36</v>
      </c>
      <c r="C149" s="48">
        <f t="shared" ref="C149" si="51">(B149*102.7)/100</f>
        <v>55.827719999999999</v>
      </c>
      <c r="D149" s="130">
        <f t="shared" si="50"/>
        <v>55.555919999999993</v>
      </c>
      <c r="E149" s="48">
        <f t="shared" si="38"/>
        <v>56.828150567999998</v>
      </c>
      <c r="F149" s="254" t="s">
        <v>76</v>
      </c>
      <c r="G149" s="254"/>
      <c r="H149" s="254"/>
      <c r="I149" s="254"/>
      <c r="J149" s="255"/>
      <c r="K149" s="241"/>
      <c r="L149" s="241"/>
      <c r="M149" s="153"/>
    </row>
    <row r="150" spans="1:13" s="40" customFormat="1" ht="15.75" customHeight="1" x14ac:dyDescent="0.2">
      <c r="A150" s="44" t="s">
        <v>197</v>
      </c>
      <c r="B150" s="48">
        <v>81.56</v>
      </c>
      <c r="C150" s="48">
        <f t="shared" ref="C150" si="52">(B150*102.7)/100</f>
        <v>83.76212000000001</v>
      </c>
      <c r="D150" s="130">
        <f t="shared" si="50"/>
        <v>83.354320000000001</v>
      </c>
      <c r="E150" s="48">
        <f t="shared" si="38"/>
        <v>85.263133928000002</v>
      </c>
      <c r="F150" s="254" t="s">
        <v>103</v>
      </c>
      <c r="G150" s="254"/>
      <c r="H150" s="254"/>
      <c r="I150" s="254"/>
      <c r="J150" s="255"/>
      <c r="K150" s="241"/>
      <c r="L150" s="241"/>
      <c r="M150" s="153"/>
    </row>
    <row r="151" spans="1:13" s="40" customFormat="1" ht="15.75" customHeight="1" x14ac:dyDescent="0.2">
      <c r="A151" s="44" t="s">
        <v>198</v>
      </c>
      <c r="B151" s="48">
        <v>9.09</v>
      </c>
      <c r="C151" s="48">
        <f t="shared" ref="C151" si="53">(B151*102.7)/100</f>
        <v>9.3354300000000006</v>
      </c>
      <c r="D151" s="130">
        <f t="shared" si="50"/>
        <v>9.2899799999999999</v>
      </c>
      <c r="E151" s="48">
        <f t="shared" si="38"/>
        <v>9.5027205420000005</v>
      </c>
      <c r="F151" s="254" t="s">
        <v>89</v>
      </c>
      <c r="G151" s="254"/>
      <c r="H151" s="254"/>
      <c r="I151" s="254"/>
      <c r="J151" s="255"/>
      <c r="K151" s="241"/>
      <c r="L151" s="241"/>
      <c r="M151" s="153"/>
    </row>
    <row r="152" spans="1:13" s="40" customFormat="1" ht="15.75" customHeight="1" x14ac:dyDescent="0.2">
      <c r="A152" s="44" t="s">
        <v>199</v>
      </c>
      <c r="B152" s="48">
        <v>13.59</v>
      </c>
      <c r="C152" s="48">
        <f t="shared" ref="C152" si="54">(B152*102.7)/100</f>
        <v>13.95693</v>
      </c>
      <c r="D152" s="130">
        <f t="shared" si="50"/>
        <v>13.888979999999998</v>
      </c>
      <c r="E152" s="48">
        <f t="shared" si="38"/>
        <v>14.207037642</v>
      </c>
      <c r="F152" s="254" t="s">
        <v>74</v>
      </c>
      <c r="G152" s="254"/>
      <c r="H152" s="254"/>
      <c r="I152" s="254"/>
      <c r="J152" s="255"/>
      <c r="K152" s="241"/>
      <c r="L152" s="241"/>
      <c r="M152" s="153"/>
    </row>
    <row r="153" spans="1:13" s="40" customFormat="1" ht="15.75" customHeight="1" x14ac:dyDescent="0.2">
      <c r="A153" s="44" t="s">
        <v>200</v>
      </c>
      <c r="B153" s="48">
        <v>20.399999999999999</v>
      </c>
      <c r="C153" s="48">
        <f t="shared" ref="C153" si="55">(B153*102.7)/100</f>
        <v>20.950800000000001</v>
      </c>
      <c r="D153" s="130">
        <f t="shared" si="50"/>
        <v>20.848800000000001</v>
      </c>
      <c r="E153" s="48">
        <f t="shared" si="38"/>
        <v>21.326237520000003</v>
      </c>
      <c r="F153" s="254" t="s">
        <v>75</v>
      </c>
      <c r="G153" s="254"/>
      <c r="H153" s="254"/>
      <c r="I153" s="254"/>
      <c r="J153" s="255"/>
      <c r="K153" s="241"/>
      <c r="L153" s="241"/>
      <c r="M153" s="153"/>
    </row>
    <row r="154" spans="1:13" s="40" customFormat="1" ht="15.75" customHeight="1" x14ac:dyDescent="0.2">
      <c r="A154" s="44" t="s">
        <v>201</v>
      </c>
      <c r="B154" s="48">
        <v>27.18</v>
      </c>
      <c r="C154" s="48">
        <f t="shared" ref="C154" si="56">(B154*102.7)/100</f>
        <v>27.91386</v>
      </c>
      <c r="D154" s="130">
        <f t="shared" si="50"/>
        <v>27.777959999999997</v>
      </c>
      <c r="E154" s="48">
        <f t="shared" si="38"/>
        <v>28.414075283999999</v>
      </c>
      <c r="F154" s="254" t="s">
        <v>76</v>
      </c>
      <c r="G154" s="254"/>
      <c r="H154" s="254"/>
      <c r="I154" s="254"/>
      <c r="J154" s="255"/>
      <c r="K154" s="241"/>
      <c r="L154" s="241"/>
      <c r="M154" s="153"/>
    </row>
    <row r="155" spans="1:13" s="40" customFormat="1" ht="15.75" customHeight="1" x14ac:dyDescent="0.2">
      <c r="A155" s="44" t="s">
        <v>202</v>
      </c>
      <c r="B155" s="48">
        <v>40.79</v>
      </c>
      <c r="C155" s="48">
        <f t="shared" ref="C155" si="57">(B155*102.7)/100</f>
        <v>41.891329999999996</v>
      </c>
      <c r="D155" s="130">
        <f t="shared" si="50"/>
        <v>41.687380000000005</v>
      </c>
      <c r="E155" s="48">
        <f t="shared" si="38"/>
        <v>42.642021002000007</v>
      </c>
      <c r="F155" s="254" t="s">
        <v>77</v>
      </c>
      <c r="G155" s="254"/>
      <c r="H155" s="254"/>
      <c r="I155" s="254"/>
      <c r="J155" s="255"/>
      <c r="K155" s="241"/>
      <c r="L155" s="241"/>
      <c r="M155" s="153"/>
    </row>
    <row r="156" spans="1:13" s="40" customFormat="1" ht="15.75" customHeight="1" x14ac:dyDescent="0.2">
      <c r="A156" s="45">
        <v>35220561</v>
      </c>
      <c r="B156" s="48">
        <v>22.68</v>
      </c>
      <c r="C156" s="48">
        <f t="shared" ref="C156" si="58">(B156*102.7)/100</f>
        <v>23.292359999999999</v>
      </c>
      <c r="D156" s="130">
        <f t="shared" si="50"/>
        <v>23.178960000000004</v>
      </c>
      <c r="E156" s="48">
        <f t="shared" si="38"/>
        <v>23.709758184000005</v>
      </c>
      <c r="F156" s="254" t="s">
        <v>66</v>
      </c>
      <c r="G156" s="254"/>
      <c r="H156" s="254"/>
      <c r="I156" s="254"/>
      <c r="J156" s="255"/>
      <c r="K156" s="241"/>
      <c r="L156" s="241"/>
      <c r="M156" s="153"/>
    </row>
    <row r="157" spans="1:13" s="40" customFormat="1" ht="15.75" customHeight="1" x14ac:dyDescent="0.2">
      <c r="A157" s="45">
        <v>35220562</v>
      </c>
      <c r="B157" s="48">
        <v>45.3</v>
      </c>
      <c r="C157" s="48">
        <f t="shared" ref="C157" si="59">(B157*102.7)/100</f>
        <v>46.523099999999992</v>
      </c>
      <c r="D157" s="130">
        <f t="shared" si="50"/>
        <v>46.296599999999998</v>
      </c>
      <c r="E157" s="48">
        <f t="shared" si="38"/>
        <v>47.356792139999996</v>
      </c>
      <c r="F157" s="254" t="s">
        <v>67</v>
      </c>
      <c r="G157" s="254"/>
      <c r="H157" s="254"/>
      <c r="I157" s="254"/>
      <c r="J157" s="255"/>
      <c r="K157" s="241"/>
      <c r="L157" s="241"/>
      <c r="M157" s="153"/>
    </row>
    <row r="158" spans="1:13" s="40" customFormat="1" ht="15.75" customHeight="1" x14ac:dyDescent="0.2">
      <c r="A158" s="45">
        <v>35220563</v>
      </c>
      <c r="B158" s="48">
        <v>67.95</v>
      </c>
      <c r="C158" s="48">
        <f t="shared" ref="C158" si="60">(B158*102.7)/100</f>
        <v>69.784649999999999</v>
      </c>
      <c r="D158" s="130">
        <f t="shared" si="50"/>
        <v>69.444900000000004</v>
      </c>
      <c r="E158" s="48">
        <f t="shared" si="38"/>
        <v>71.035188210000001</v>
      </c>
      <c r="F158" s="254" t="s">
        <v>68</v>
      </c>
      <c r="G158" s="254"/>
      <c r="H158" s="254"/>
      <c r="I158" s="254"/>
      <c r="J158" s="255"/>
      <c r="K158" s="241"/>
      <c r="L158" s="241"/>
      <c r="M158" s="153"/>
    </row>
    <row r="159" spans="1:13" s="40" customFormat="1" ht="15.75" customHeight="1" x14ac:dyDescent="0.2">
      <c r="A159" s="45">
        <v>35220564</v>
      </c>
      <c r="B159" s="48">
        <v>101.96</v>
      </c>
      <c r="C159" s="48">
        <f t="shared" ref="C159" si="61">(B159*102.7)/100</f>
        <v>104.71292</v>
      </c>
      <c r="D159" s="130">
        <f t="shared" si="50"/>
        <v>104.20312</v>
      </c>
      <c r="E159" s="48">
        <f t="shared" si="38"/>
        <v>106.58937144800001</v>
      </c>
      <c r="F159" s="239" t="s">
        <v>69</v>
      </c>
      <c r="G159" s="239"/>
      <c r="H159" s="239"/>
      <c r="I159" s="239"/>
      <c r="J159" s="240"/>
      <c r="K159" s="241"/>
      <c r="L159" s="241"/>
      <c r="M159" s="153"/>
    </row>
    <row r="160" spans="1:13" s="40" customFormat="1" ht="15.75" customHeight="1" x14ac:dyDescent="0.2">
      <c r="A160" s="45">
        <v>35220565</v>
      </c>
      <c r="B160" s="48">
        <v>135.93</v>
      </c>
      <c r="C160" s="48">
        <f t="shared" ref="C160" si="62">(B160*102.7)/100</f>
        <v>139.60011</v>
      </c>
      <c r="D160" s="130">
        <f t="shared" si="50"/>
        <v>138.92045999999999</v>
      </c>
      <c r="E160" s="48">
        <f t="shared" si="38"/>
        <v>142.10173853399999</v>
      </c>
      <c r="F160" s="239" t="s">
        <v>70</v>
      </c>
      <c r="G160" s="239"/>
      <c r="H160" s="239"/>
      <c r="I160" s="239"/>
      <c r="J160" s="240"/>
      <c r="K160" s="241"/>
      <c r="L160" s="241"/>
      <c r="M160" s="153"/>
    </row>
    <row r="161" spans="1:13" s="40" customFormat="1" ht="15.75" customHeight="1" x14ac:dyDescent="0.2">
      <c r="A161" s="45">
        <v>35220566</v>
      </c>
      <c r="B161" s="48">
        <v>203.9</v>
      </c>
      <c r="C161" s="48">
        <f t="shared" ref="C161:C166" si="63">(B161*102.7)/100</f>
        <v>209.40530000000001</v>
      </c>
      <c r="D161" s="130">
        <f t="shared" si="50"/>
        <v>208.38580000000002</v>
      </c>
      <c r="E161" s="48">
        <f t="shared" si="38"/>
        <v>213.15783482000003</v>
      </c>
      <c r="F161" s="242" t="s">
        <v>71</v>
      </c>
      <c r="G161" s="242"/>
      <c r="H161" s="242"/>
      <c r="I161" s="242"/>
      <c r="J161" s="242"/>
      <c r="K161" s="243"/>
      <c r="L161" s="243"/>
      <c r="M161" s="182"/>
    </row>
    <row r="162" spans="1:13" s="37" customFormat="1" ht="30" customHeight="1" x14ac:dyDescent="0.2">
      <c r="A162" s="247" t="s">
        <v>233</v>
      </c>
      <c r="B162" s="248"/>
      <c r="C162" s="248"/>
      <c r="D162" s="248"/>
      <c r="E162" s="248"/>
      <c r="F162" s="248"/>
      <c r="G162" s="248"/>
      <c r="H162" s="248"/>
      <c r="I162" s="248"/>
      <c r="J162" s="248"/>
      <c r="K162" s="248"/>
      <c r="L162" s="248"/>
      <c r="M162" s="248"/>
    </row>
    <row r="163" spans="1:13" ht="47.25" customHeight="1" x14ac:dyDescent="0.2">
      <c r="A163" s="44" t="s">
        <v>203</v>
      </c>
      <c r="B163" s="48">
        <v>94.63</v>
      </c>
      <c r="C163" s="48">
        <f t="shared" si="63"/>
        <v>97.185010000000005</v>
      </c>
      <c r="D163" s="130">
        <f t="shared" ref="D163" si="64">(B163*102.2)/100</f>
        <v>96.711860000000001</v>
      </c>
      <c r="E163" s="48">
        <f t="shared" ref="E163:E164" si="65">(D163*102.29)/100</f>
        <v>98.92656159400002</v>
      </c>
      <c r="F163" s="249" t="s">
        <v>222</v>
      </c>
      <c r="G163" s="249"/>
      <c r="H163" s="249"/>
      <c r="I163" s="249"/>
      <c r="J163" s="249"/>
      <c r="K163" s="250"/>
      <c r="L163" s="250"/>
      <c r="M163" s="251"/>
    </row>
    <row r="164" spans="1:13" ht="32.25" customHeight="1" x14ac:dyDescent="0.2">
      <c r="A164" s="44" t="s">
        <v>204</v>
      </c>
      <c r="B164" s="48">
        <v>189.23</v>
      </c>
      <c r="C164" s="48">
        <f t="shared" si="63"/>
        <v>194.33920999999998</v>
      </c>
      <c r="D164" s="130">
        <f t="shared" ref="D164" si="66">(B164*102.2)/100</f>
        <v>193.39305999999999</v>
      </c>
      <c r="E164" s="48">
        <f t="shared" si="65"/>
        <v>197.82176107399999</v>
      </c>
      <c r="F164" s="291" t="s">
        <v>223</v>
      </c>
      <c r="G164" s="291"/>
      <c r="H164" s="291"/>
      <c r="I164" s="291"/>
      <c r="J164" s="291"/>
      <c r="K164" s="243"/>
      <c r="L164" s="243"/>
      <c r="M164" s="182"/>
    </row>
    <row r="165" spans="1:13" s="37" customFormat="1" ht="30.75" customHeight="1" x14ac:dyDescent="0.2">
      <c r="A165" s="247" t="s">
        <v>234</v>
      </c>
      <c r="B165" s="248"/>
      <c r="C165" s="248"/>
      <c r="D165" s="248"/>
      <c r="E165" s="248"/>
      <c r="F165" s="248"/>
      <c r="G165" s="248"/>
      <c r="H165" s="248"/>
      <c r="I165" s="248"/>
      <c r="J165" s="248"/>
      <c r="K165" s="248"/>
      <c r="L165" s="248"/>
      <c r="M165" s="248"/>
    </row>
    <row r="166" spans="1:13" ht="50.25" customHeight="1" x14ac:dyDescent="0.2">
      <c r="A166" s="44" t="s">
        <v>205</v>
      </c>
      <c r="B166" s="48">
        <v>473.01</v>
      </c>
      <c r="C166" s="48">
        <f t="shared" si="63"/>
        <v>485.78127000000001</v>
      </c>
      <c r="D166" s="130">
        <f t="shared" ref="D166" si="67">(B166*102.2)/100</f>
        <v>483.41622000000001</v>
      </c>
      <c r="E166" s="48">
        <f t="shared" ref="E166" si="68">(D166*102.29)/100</f>
        <v>494.48645143800007</v>
      </c>
      <c r="F166" s="292" t="s">
        <v>266</v>
      </c>
      <c r="G166" s="292"/>
      <c r="H166" s="292"/>
      <c r="I166" s="292"/>
      <c r="J166" s="292"/>
      <c r="K166" s="194"/>
      <c r="L166" s="194"/>
      <c r="M166" s="189"/>
    </row>
    <row r="167" spans="1:13" s="37" customFormat="1" ht="31.5" customHeight="1" x14ac:dyDescent="0.2">
      <c r="A167" s="247" t="s">
        <v>218</v>
      </c>
      <c r="B167" s="248"/>
      <c r="C167" s="248"/>
      <c r="D167" s="248"/>
      <c r="E167" s="248"/>
      <c r="F167" s="248"/>
      <c r="G167" s="248"/>
      <c r="H167" s="248"/>
      <c r="I167" s="248"/>
      <c r="J167" s="248"/>
      <c r="K167" s="248"/>
      <c r="L167" s="248"/>
      <c r="M167" s="248"/>
    </row>
    <row r="168" spans="1:13" s="40" customFormat="1" ht="15.75" customHeight="1" x14ac:dyDescent="0.2">
      <c r="A168" s="287" t="s">
        <v>206</v>
      </c>
      <c r="B168" s="288"/>
      <c r="C168" s="288"/>
      <c r="D168" s="288"/>
      <c r="E168" s="288"/>
      <c r="F168" s="288"/>
      <c r="G168" s="288"/>
      <c r="H168" s="288"/>
      <c r="I168" s="288"/>
      <c r="J168" s="288"/>
      <c r="K168" s="288"/>
      <c r="L168" s="288"/>
      <c r="M168" s="289"/>
    </row>
    <row r="169" spans="1:13" s="40" customFormat="1" ht="15.75" customHeight="1" x14ac:dyDescent="0.2">
      <c r="A169" s="244" t="s">
        <v>230</v>
      </c>
      <c r="B169" s="245"/>
      <c r="C169" s="245"/>
      <c r="D169" s="245"/>
      <c r="E169" s="245"/>
      <c r="F169" s="245"/>
      <c r="G169" s="245"/>
      <c r="H169" s="245"/>
      <c r="I169" s="245"/>
      <c r="J169" s="245"/>
      <c r="K169" s="245"/>
      <c r="L169" s="245"/>
      <c r="M169" s="246"/>
    </row>
    <row r="170" spans="1:13" s="40" customFormat="1" ht="15.75" customHeight="1" x14ac:dyDescent="0.2">
      <c r="A170" s="244" t="s">
        <v>214</v>
      </c>
      <c r="B170" s="245"/>
      <c r="C170" s="245"/>
      <c r="D170" s="245"/>
      <c r="E170" s="245"/>
      <c r="F170" s="245"/>
      <c r="G170" s="245"/>
      <c r="H170" s="245"/>
      <c r="I170" s="245"/>
      <c r="J170" s="245"/>
      <c r="K170" s="245"/>
      <c r="L170" s="245"/>
      <c r="M170" s="246"/>
    </row>
    <row r="171" spans="1:13" s="40" customFormat="1" ht="15.75" customHeight="1" x14ac:dyDescent="0.2">
      <c r="A171" s="261" t="s">
        <v>211</v>
      </c>
      <c r="B171" s="262"/>
      <c r="C171" s="262"/>
      <c r="D171" s="262"/>
      <c r="E171" s="262"/>
      <c r="F171" s="262"/>
      <c r="G171" s="262"/>
      <c r="H171" s="262"/>
      <c r="I171" s="262"/>
      <c r="J171" s="262"/>
      <c r="K171" s="262"/>
      <c r="L171" s="262"/>
      <c r="M171" s="263"/>
    </row>
    <row r="172" spans="1:13" s="37" customFormat="1" ht="30" customHeight="1" x14ac:dyDescent="0.2">
      <c r="A172" s="247" t="s">
        <v>219</v>
      </c>
      <c r="B172" s="248"/>
      <c r="C172" s="248"/>
      <c r="D172" s="248"/>
      <c r="E172" s="248"/>
      <c r="F172" s="248"/>
      <c r="G172" s="248"/>
      <c r="H172" s="248"/>
      <c r="I172" s="248"/>
      <c r="J172" s="248"/>
      <c r="K172" s="248"/>
      <c r="L172" s="248"/>
      <c r="M172" s="248"/>
    </row>
    <row r="173" spans="1:13" ht="25.5" customHeight="1" x14ac:dyDescent="0.2">
      <c r="A173" s="87" t="s">
        <v>207</v>
      </c>
      <c r="B173" s="109" t="s">
        <v>207</v>
      </c>
      <c r="C173" s="111"/>
      <c r="D173" s="131"/>
      <c r="E173" s="111"/>
      <c r="F173" s="111"/>
      <c r="G173" s="111"/>
      <c r="H173" s="111"/>
      <c r="I173" s="111"/>
      <c r="J173" s="111"/>
      <c r="K173" s="274" t="s">
        <v>208</v>
      </c>
      <c r="L173" s="275"/>
      <c r="M173" s="117" t="s">
        <v>210</v>
      </c>
    </row>
    <row r="174" spans="1:13" ht="15.75" customHeight="1" x14ac:dyDescent="0.2">
      <c r="A174" s="267"/>
      <c r="B174" s="268"/>
      <c r="C174" s="268"/>
      <c r="D174" s="268"/>
      <c r="E174" s="268"/>
      <c r="F174" s="268"/>
      <c r="G174" s="268"/>
      <c r="H174" s="268"/>
      <c r="I174" s="268"/>
      <c r="J174" s="268"/>
      <c r="K174" s="268"/>
      <c r="L174" s="268"/>
      <c r="M174" s="268"/>
    </row>
    <row r="175" spans="1:13" ht="30" x14ac:dyDescent="0.2">
      <c r="A175" s="118" t="s">
        <v>90</v>
      </c>
      <c r="B175" s="119" t="s">
        <v>2</v>
      </c>
      <c r="C175" s="120"/>
      <c r="D175" s="120"/>
      <c r="E175" s="138"/>
      <c r="F175" s="120"/>
      <c r="G175" s="120"/>
      <c r="H175" s="120"/>
      <c r="I175" s="120"/>
      <c r="J175" s="120"/>
      <c r="K175" s="112" t="s">
        <v>13</v>
      </c>
      <c r="L175" s="113"/>
      <c r="M175" s="121" t="s">
        <v>14</v>
      </c>
    </row>
    <row r="176" spans="1:13" ht="15.75" customHeight="1" x14ac:dyDescent="0.2">
      <c r="A176" s="88"/>
      <c r="B176" s="114"/>
      <c r="C176" s="115"/>
      <c r="D176" s="115"/>
      <c r="E176" s="139"/>
      <c r="F176" s="115"/>
      <c r="G176" s="115"/>
      <c r="H176" s="115"/>
      <c r="I176" s="115"/>
      <c r="J176" s="115"/>
      <c r="K176" s="114"/>
      <c r="L176" s="116"/>
      <c r="M176" s="122"/>
    </row>
    <row r="177" spans="1:13" ht="15" customHeight="1" x14ac:dyDescent="0.2">
      <c r="A177" s="269" t="s">
        <v>241</v>
      </c>
      <c r="B177" s="236" t="s">
        <v>231</v>
      </c>
      <c r="C177" s="237"/>
      <c r="D177" s="237"/>
      <c r="E177" s="237"/>
      <c r="F177" s="238"/>
      <c r="G177" s="238"/>
      <c r="H177" s="238"/>
      <c r="I177" s="238"/>
      <c r="J177" s="238"/>
      <c r="K177" s="236" t="s">
        <v>17</v>
      </c>
      <c r="L177" s="276"/>
      <c r="M177" s="110" t="s">
        <v>15</v>
      </c>
    </row>
    <row r="178" spans="1:13" ht="15" customHeight="1" x14ac:dyDescent="0.2">
      <c r="A178" s="270"/>
      <c r="B178" s="277" t="s">
        <v>41</v>
      </c>
      <c r="C178" s="278"/>
      <c r="D178" s="278"/>
      <c r="E178" s="278"/>
      <c r="F178" s="238"/>
      <c r="G178" s="238"/>
      <c r="H178" s="238"/>
      <c r="I178" s="238"/>
      <c r="J178" s="238"/>
      <c r="K178" s="272" t="s">
        <v>91</v>
      </c>
      <c r="L178" s="273"/>
      <c r="M178" s="123" t="s">
        <v>18</v>
      </c>
    </row>
    <row r="179" spans="1:13" ht="35.25" customHeight="1" x14ac:dyDescent="0.2">
      <c r="A179" s="270"/>
      <c r="B179" s="277" t="s">
        <v>240</v>
      </c>
      <c r="C179" s="278"/>
      <c r="D179" s="278"/>
      <c r="E179" s="278"/>
      <c r="F179" s="238"/>
      <c r="G179" s="238"/>
      <c r="H179" s="238"/>
      <c r="I179" s="238"/>
      <c r="J179" s="238"/>
      <c r="K179" s="236" t="s">
        <v>92</v>
      </c>
      <c r="L179" s="276"/>
      <c r="M179" s="123" t="s">
        <v>21</v>
      </c>
    </row>
    <row r="180" spans="1:13" ht="15" x14ac:dyDescent="0.2">
      <c r="A180" s="270"/>
      <c r="B180" s="277" t="s">
        <v>311</v>
      </c>
      <c r="C180" s="278"/>
      <c r="D180" s="278"/>
      <c r="E180" s="278"/>
      <c r="F180" s="238"/>
      <c r="G180" s="238"/>
      <c r="H180" s="238"/>
      <c r="I180" s="238"/>
      <c r="J180" s="238"/>
      <c r="K180" s="236" t="s">
        <v>310</v>
      </c>
      <c r="L180" s="276"/>
      <c r="M180" s="123" t="s">
        <v>23</v>
      </c>
    </row>
    <row r="181" spans="1:13" ht="18" customHeight="1" x14ac:dyDescent="0.2">
      <c r="A181" s="270"/>
      <c r="B181" s="236" t="s">
        <v>93</v>
      </c>
      <c r="C181" s="237"/>
      <c r="D181" s="237"/>
      <c r="E181" s="237"/>
      <c r="F181" s="238"/>
      <c r="G181" s="238"/>
      <c r="H181" s="238"/>
      <c r="I181" s="238"/>
      <c r="J181" s="238"/>
      <c r="K181" s="236" t="s">
        <v>309</v>
      </c>
      <c r="L181" s="276"/>
      <c r="M181" s="123" t="s">
        <v>25</v>
      </c>
    </row>
    <row r="182" spans="1:13" ht="15.75" customHeight="1" x14ac:dyDescent="0.2">
      <c r="A182" s="86"/>
      <c r="B182" s="236" t="s">
        <v>94</v>
      </c>
      <c r="C182" s="237"/>
      <c r="D182" s="237"/>
      <c r="E182" s="237"/>
      <c r="F182" s="238"/>
      <c r="G182" s="238"/>
      <c r="H182" s="238"/>
      <c r="I182" s="238"/>
      <c r="J182" s="238"/>
      <c r="K182" s="236" t="s">
        <v>95</v>
      </c>
      <c r="L182" s="276"/>
      <c r="M182" s="123" t="s">
        <v>27</v>
      </c>
    </row>
    <row r="183" spans="1:13" ht="15.75" customHeight="1" x14ac:dyDescent="0.2">
      <c r="A183" s="86"/>
      <c r="B183" s="102"/>
      <c r="C183" s="126"/>
      <c r="D183" s="126"/>
      <c r="E183" s="140"/>
      <c r="F183" s="103"/>
      <c r="G183" s="103"/>
      <c r="H183" s="103"/>
      <c r="I183" s="103"/>
      <c r="J183" s="103"/>
      <c r="K183" s="272" t="s">
        <v>96</v>
      </c>
      <c r="L183" s="273"/>
      <c r="M183" s="123" t="s">
        <v>29</v>
      </c>
    </row>
    <row r="184" spans="1:13" ht="15.75" customHeight="1" x14ac:dyDescent="0.2">
      <c r="A184" s="86"/>
      <c r="B184" s="104"/>
      <c r="C184" s="105"/>
      <c r="D184" s="105"/>
      <c r="E184" s="141"/>
      <c r="F184" s="105"/>
      <c r="G184" s="105"/>
      <c r="H184" s="105"/>
      <c r="I184" s="105"/>
      <c r="J184" s="105"/>
      <c r="K184" s="100" t="s">
        <v>97</v>
      </c>
      <c r="L184" s="101"/>
      <c r="M184" s="123" t="s">
        <v>30</v>
      </c>
    </row>
    <row r="185" spans="1:13" ht="15.75" customHeight="1" x14ac:dyDescent="0.2">
      <c r="A185" s="86"/>
      <c r="B185" s="104"/>
      <c r="C185" s="105"/>
      <c r="D185" s="105"/>
      <c r="E185" s="141"/>
      <c r="F185" s="105"/>
      <c r="G185" s="105"/>
      <c r="H185" s="105"/>
      <c r="I185" s="105"/>
      <c r="J185" s="105"/>
      <c r="K185" s="272" t="s">
        <v>312</v>
      </c>
      <c r="L185" s="273"/>
      <c r="M185" s="123" t="s">
        <v>98</v>
      </c>
    </row>
    <row r="186" spans="1:13" ht="15.75" customHeight="1" x14ac:dyDescent="0.2">
      <c r="A186" s="93"/>
      <c r="B186" s="106"/>
      <c r="C186" s="107"/>
      <c r="D186" s="107"/>
      <c r="E186" s="142"/>
      <c r="F186" s="107"/>
      <c r="G186" s="107"/>
      <c r="H186" s="107"/>
      <c r="I186" s="107"/>
      <c r="J186" s="107"/>
      <c r="K186" s="106"/>
      <c r="L186" s="108"/>
      <c r="M186" s="124" t="s">
        <v>99</v>
      </c>
    </row>
    <row r="187" spans="1:13" ht="15.75" customHeight="1" x14ac:dyDescent="0.2">
      <c r="A187" s="264"/>
      <c r="B187" s="265"/>
      <c r="C187" s="265"/>
      <c r="D187" s="265"/>
      <c r="E187" s="265"/>
      <c r="F187" s="265"/>
      <c r="G187" s="265"/>
      <c r="H187" s="265"/>
      <c r="I187" s="265"/>
      <c r="J187" s="265"/>
      <c r="K187" s="266"/>
      <c r="L187" s="266"/>
      <c r="M187" s="265"/>
    </row>
    <row r="188" spans="1:13" s="40" customFormat="1" ht="15.75" customHeight="1" x14ac:dyDescent="0.2">
      <c r="A188" s="257" t="s">
        <v>235</v>
      </c>
      <c r="B188" s="258"/>
      <c r="C188" s="258"/>
      <c r="D188" s="258"/>
      <c r="E188" s="258"/>
      <c r="F188" s="258"/>
      <c r="G188" s="258"/>
      <c r="H188" s="258"/>
      <c r="I188" s="258"/>
      <c r="J188" s="258"/>
      <c r="K188" s="258"/>
      <c r="L188" s="258"/>
      <c r="M188" s="258"/>
    </row>
    <row r="189" spans="1:13" ht="18" customHeight="1" x14ac:dyDescent="0.2">
      <c r="A189" s="259" t="s">
        <v>236</v>
      </c>
      <c r="B189" s="260"/>
      <c r="C189" s="260"/>
      <c r="D189" s="260"/>
      <c r="E189" s="260"/>
      <c r="F189" s="260"/>
      <c r="G189" s="260"/>
      <c r="H189" s="260"/>
      <c r="I189" s="260"/>
      <c r="J189" s="260"/>
      <c r="K189" s="260"/>
      <c r="L189" s="260"/>
      <c r="M189" s="260"/>
    </row>
    <row r="190" spans="1:13" ht="15" customHeight="1" x14ac:dyDescent="0.2">
      <c r="A190" s="210" t="s">
        <v>247</v>
      </c>
      <c r="B190" s="290"/>
      <c r="C190" s="290"/>
      <c r="D190" s="290"/>
      <c r="E190" s="290"/>
      <c r="F190" s="290"/>
      <c r="G190" s="290"/>
      <c r="H190" s="290"/>
      <c r="I190" s="290"/>
      <c r="J190" s="290"/>
      <c r="K190" s="290"/>
      <c r="L190" s="290"/>
      <c r="M190" s="290"/>
    </row>
    <row r="191" spans="1:13" ht="30" customHeight="1" x14ac:dyDescent="0.2">
      <c r="A191" s="225" t="s">
        <v>246</v>
      </c>
      <c r="B191" s="226"/>
      <c r="C191" s="226"/>
      <c r="D191" s="226"/>
      <c r="E191" s="226"/>
      <c r="F191" s="226"/>
      <c r="G191" s="150" t="s">
        <v>252</v>
      </c>
      <c r="H191" s="223"/>
      <c r="I191" s="223"/>
      <c r="J191" s="223"/>
      <c r="K191" s="223"/>
      <c r="L191" s="223"/>
      <c r="M191" s="223"/>
    </row>
    <row r="192" spans="1:13" ht="39" customHeight="1" x14ac:dyDescent="0.2">
      <c r="A192" s="227" t="s">
        <v>248</v>
      </c>
      <c r="B192" s="167"/>
      <c r="C192" s="167"/>
      <c r="D192" s="167"/>
      <c r="E192" s="167"/>
      <c r="F192" s="167"/>
      <c r="G192" s="144" t="s">
        <v>249</v>
      </c>
      <c r="H192" s="145"/>
      <c r="I192" s="145"/>
      <c r="J192" s="145"/>
      <c r="K192" s="145"/>
      <c r="L192" s="145"/>
      <c r="M192" s="145"/>
    </row>
    <row r="193" spans="1:13" ht="42" customHeight="1" x14ac:dyDescent="0.2">
      <c r="A193" s="227" t="s">
        <v>250</v>
      </c>
      <c r="B193" s="167"/>
      <c r="C193" s="167"/>
      <c r="D193" s="167"/>
      <c r="E193" s="167"/>
      <c r="F193" s="167"/>
      <c r="G193" s="144" t="s">
        <v>255</v>
      </c>
      <c r="H193" s="145"/>
      <c r="I193" s="145"/>
      <c r="J193" s="145"/>
      <c r="K193" s="145"/>
      <c r="L193" s="145"/>
      <c r="M193" s="145"/>
    </row>
    <row r="194" spans="1:13" ht="55.5" customHeight="1" x14ac:dyDescent="0.2">
      <c r="A194" s="228" t="s">
        <v>251</v>
      </c>
      <c r="B194" s="229"/>
      <c r="C194" s="229"/>
      <c r="D194" s="229"/>
      <c r="E194" s="229"/>
      <c r="F194" s="229"/>
      <c r="G194" s="175" t="s">
        <v>254</v>
      </c>
      <c r="H194" s="208"/>
      <c r="I194" s="208"/>
      <c r="J194" s="208"/>
      <c r="K194" s="208"/>
      <c r="L194" s="208"/>
      <c r="M194" s="208"/>
    </row>
    <row r="195" spans="1:13" ht="33.75" customHeight="1" x14ac:dyDescent="0.2">
      <c r="A195" s="230" t="s">
        <v>256</v>
      </c>
      <c r="B195" s="231"/>
      <c r="C195" s="231"/>
      <c r="D195" s="231"/>
      <c r="E195" s="231"/>
      <c r="F195" s="231"/>
      <c r="G195" s="231"/>
      <c r="H195" s="231"/>
      <c r="I195" s="231"/>
      <c r="J195" s="231"/>
      <c r="K195" s="231"/>
      <c r="L195" s="231"/>
      <c r="M195" s="231"/>
    </row>
    <row r="196" spans="1:13" ht="15" customHeight="1" x14ac:dyDescent="0.2">
      <c r="A196" s="233"/>
      <c r="B196" s="234"/>
      <c r="C196" s="234"/>
      <c r="D196" s="234"/>
      <c r="E196" s="234"/>
      <c r="F196" s="234"/>
      <c r="G196" s="234"/>
      <c r="H196" s="234"/>
      <c r="I196" s="234"/>
      <c r="J196" s="234"/>
      <c r="K196" s="234"/>
      <c r="L196" s="234"/>
      <c r="M196" s="234"/>
    </row>
    <row r="197" spans="1:13" x14ac:dyDescent="0.2">
      <c r="A197" s="204" t="s">
        <v>258</v>
      </c>
      <c r="B197" s="205"/>
      <c r="C197" s="205"/>
      <c r="D197" s="205"/>
      <c r="E197" s="205"/>
      <c r="F197" s="205"/>
      <c r="G197" s="205"/>
      <c r="H197" s="205"/>
      <c r="I197" s="205"/>
      <c r="J197" s="205"/>
      <c r="K197" s="205"/>
      <c r="L197" s="205"/>
      <c r="M197" s="205"/>
    </row>
    <row r="198" spans="1:13" ht="24" customHeight="1" x14ac:dyDescent="0.2">
      <c r="A198" s="207"/>
      <c r="B198" s="208"/>
      <c r="C198" s="208"/>
      <c r="D198" s="208"/>
      <c r="E198" s="208"/>
      <c r="F198" s="208"/>
      <c r="G198" s="208"/>
      <c r="H198" s="208"/>
      <c r="I198" s="208"/>
      <c r="J198" s="208"/>
      <c r="K198" s="208"/>
      <c r="L198" s="208"/>
      <c r="M198" s="208"/>
    </row>
  </sheetData>
  <mergeCells count="210">
    <mergeCell ref="G191:M191"/>
    <mergeCell ref="G192:M192"/>
    <mergeCell ref="G193:M193"/>
    <mergeCell ref="G194:M194"/>
    <mergeCell ref="A195:M196"/>
    <mergeCell ref="A197:M198"/>
    <mergeCell ref="F141:M141"/>
    <mergeCell ref="F142:M142"/>
    <mergeCell ref="A168:M168"/>
    <mergeCell ref="A191:F191"/>
    <mergeCell ref="A192:F192"/>
    <mergeCell ref="A193:F193"/>
    <mergeCell ref="A194:F194"/>
    <mergeCell ref="F153:M153"/>
    <mergeCell ref="F154:M154"/>
    <mergeCell ref="F155:M155"/>
    <mergeCell ref="F156:M156"/>
    <mergeCell ref="A190:M190"/>
    <mergeCell ref="F152:M152"/>
    <mergeCell ref="F149:M149"/>
    <mergeCell ref="F150:M150"/>
    <mergeCell ref="F151:M151"/>
    <mergeCell ref="F164:M164"/>
    <mergeCell ref="F166:M166"/>
    <mergeCell ref="F121:M121"/>
    <mergeCell ref="F122:M122"/>
    <mergeCell ref="F123:M123"/>
    <mergeCell ref="F124:M124"/>
    <mergeCell ref="F125:M125"/>
    <mergeCell ref="F126:M126"/>
    <mergeCell ref="F127:M127"/>
    <mergeCell ref="F128:M128"/>
    <mergeCell ref="F129:M129"/>
    <mergeCell ref="F130:M130"/>
    <mergeCell ref="F131:M131"/>
    <mergeCell ref="F132:M132"/>
    <mergeCell ref="F143:M143"/>
    <mergeCell ref="F144:M144"/>
    <mergeCell ref="F145:M145"/>
    <mergeCell ref="F146:M146"/>
    <mergeCell ref="F147:M147"/>
    <mergeCell ref="F148:M148"/>
    <mergeCell ref="F139:M139"/>
    <mergeCell ref="F140:M140"/>
    <mergeCell ref="F111:M111"/>
    <mergeCell ref="F112:M112"/>
    <mergeCell ref="F113:M113"/>
    <mergeCell ref="F115:M115"/>
    <mergeCell ref="F116:M116"/>
    <mergeCell ref="F117:M117"/>
    <mergeCell ref="F118:M118"/>
    <mergeCell ref="F119:M119"/>
    <mergeCell ref="F120:M120"/>
    <mergeCell ref="A114:M114"/>
    <mergeCell ref="F102:M102"/>
    <mergeCell ref="F103:M103"/>
    <mergeCell ref="F104:M104"/>
    <mergeCell ref="F105:M105"/>
    <mergeCell ref="F106:M106"/>
    <mergeCell ref="F107:M107"/>
    <mergeCell ref="F108:M108"/>
    <mergeCell ref="F109:M109"/>
    <mergeCell ref="F110:M110"/>
    <mergeCell ref="F93:M93"/>
    <mergeCell ref="F94:M94"/>
    <mergeCell ref="F95:M95"/>
    <mergeCell ref="F96:M96"/>
    <mergeCell ref="F97:M97"/>
    <mergeCell ref="F98:M98"/>
    <mergeCell ref="F99:M99"/>
    <mergeCell ref="F100:M100"/>
    <mergeCell ref="F101:M101"/>
    <mergeCell ref="H49:M49"/>
    <mergeCell ref="F50:M50"/>
    <mergeCell ref="H51:M51"/>
    <mergeCell ref="H52:M52"/>
    <mergeCell ref="H53:M53"/>
    <mergeCell ref="F54:M54"/>
    <mergeCell ref="F56:M56"/>
    <mergeCell ref="F57:M57"/>
    <mergeCell ref="F53:G53"/>
    <mergeCell ref="A55:M55"/>
    <mergeCell ref="F52:G52"/>
    <mergeCell ref="F14:M14"/>
    <mergeCell ref="F15:M15"/>
    <mergeCell ref="F16:M16"/>
    <mergeCell ref="F24:M24"/>
    <mergeCell ref="F25:M25"/>
    <mergeCell ref="F26:M26"/>
    <mergeCell ref="F27:M27"/>
    <mergeCell ref="F28:M28"/>
    <mergeCell ref="F29:M29"/>
    <mergeCell ref="F20:M20"/>
    <mergeCell ref="F21:M21"/>
    <mergeCell ref="F22:M22"/>
    <mergeCell ref="F23:M23"/>
    <mergeCell ref="F30:M30"/>
    <mergeCell ref="F31:M31"/>
    <mergeCell ref="F32:M32"/>
    <mergeCell ref="F33:M33"/>
    <mergeCell ref="F34:M34"/>
    <mergeCell ref="F35:M35"/>
    <mergeCell ref="F36:M36"/>
    <mergeCell ref="F37:M37"/>
    <mergeCell ref="F38:M38"/>
    <mergeCell ref="F9:M9"/>
    <mergeCell ref="F3:M3"/>
    <mergeCell ref="F10:M10"/>
    <mergeCell ref="F11:M11"/>
    <mergeCell ref="F12:M12"/>
    <mergeCell ref="F13:M13"/>
    <mergeCell ref="A87:M87"/>
    <mergeCell ref="F51:G51"/>
    <mergeCell ref="F49:G49"/>
    <mergeCell ref="F47:G47"/>
    <mergeCell ref="F48:G48"/>
    <mergeCell ref="F43:G43"/>
    <mergeCell ref="F44:G44"/>
    <mergeCell ref="F45:G45"/>
    <mergeCell ref="F39:M39"/>
    <mergeCell ref="F40:M40"/>
    <mergeCell ref="F41:M41"/>
    <mergeCell ref="F42:M42"/>
    <mergeCell ref="H43:M43"/>
    <mergeCell ref="H44:M44"/>
    <mergeCell ref="H45:M45"/>
    <mergeCell ref="F46:M46"/>
    <mergeCell ref="H47:M47"/>
    <mergeCell ref="H48:M48"/>
    <mergeCell ref="F84:M84"/>
    <mergeCell ref="F85:M85"/>
    <mergeCell ref="F86:M86"/>
    <mergeCell ref="F88:M88"/>
    <mergeCell ref="F89:M89"/>
    <mergeCell ref="F90:M90"/>
    <mergeCell ref="F91:M91"/>
    <mergeCell ref="F92:M92"/>
    <mergeCell ref="F58:M58"/>
    <mergeCell ref="F59:M59"/>
    <mergeCell ref="F60:M60"/>
    <mergeCell ref="F61:M61"/>
    <mergeCell ref="F62:M62"/>
    <mergeCell ref="F70:M70"/>
    <mergeCell ref="F71:M71"/>
    <mergeCell ref="F72:M72"/>
    <mergeCell ref="F73:M73"/>
    <mergeCell ref="F63:M63"/>
    <mergeCell ref="F64:M64"/>
    <mergeCell ref="F65:M65"/>
    <mergeCell ref="F66:M66"/>
    <mergeCell ref="F67:M67"/>
    <mergeCell ref="F68:M68"/>
    <mergeCell ref="F69:M69"/>
    <mergeCell ref="A188:M188"/>
    <mergeCell ref="A189:M189"/>
    <mergeCell ref="A170:M170"/>
    <mergeCell ref="A171:M171"/>
    <mergeCell ref="A187:M187"/>
    <mergeCell ref="A172:M172"/>
    <mergeCell ref="A174:M174"/>
    <mergeCell ref="A177:A181"/>
    <mergeCell ref="G2:M2"/>
    <mergeCell ref="F5:M5"/>
    <mergeCell ref="K183:L183"/>
    <mergeCell ref="K185:L185"/>
    <mergeCell ref="B182:J182"/>
    <mergeCell ref="B177:J177"/>
    <mergeCell ref="K173:L173"/>
    <mergeCell ref="K177:L177"/>
    <mergeCell ref="K178:L178"/>
    <mergeCell ref="K179:L179"/>
    <mergeCell ref="K180:L180"/>
    <mergeCell ref="K181:L181"/>
    <mergeCell ref="K182:L182"/>
    <mergeCell ref="B178:J178"/>
    <mergeCell ref="B179:J179"/>
    <mergeCell ref="B180:J180"/>
    <mergeCell ref="A1:M1"/>
    <mergeCell ref="A4:M4"/>
    <mergeCell ref="F17:M17"/>
    <mergeCell ref="F18:M18"/>
    <mergeCell ref="F19:M19"/>
    <mergeCell ref="F157:M157"/>
    <mergeCell ref="F158:M158"/>
    <mergeCell ref="F74:M74"/>
    <mergeCell ref="F75:M75"/>
    <mergeCell ref="F76:M76"/>
    <mergeCell ref="A137:M137"/>
    <mergeCell ref="F133:M133"/>
    <mergeCell ref="F134:M134"/>
    <mergeCell ref="F135:M135"/>
    <mergeCell ref="F136:M136"/>
    <mergeCell ref="F138:M138"/>
    <mergeCell ref="F77:M77"/>
    <mergeCell ref="F78:M78"/>
    <mergeCell ref="F79:M79"/>
    <mergeCell ref="F80:M80"/>
    <mergeCell ref="F81:M81"/>
    <mergeCell ref="F82:M82"/>
    <mergeCell ref="F6:G6"/>
    <mergeCell ref="F83:M83"/>
    <mergeCell ref="B181:J181"/>
    <mergeCell ref="F159:M159"/>
    <mergeCell ref="F160:M160"/>
    <mergeCell ref="F161:M161"/>
    <mergeCell ref="A169:M169"/>
    <mergeCell ref="A167:M167"/>
    <mergeCell ref="A162:M162"/>
    <mergeCell ref="A165:M165"/>
    <mergeCell ref="F163:M163"/>
  </mergeCells>
  <phoneticPr fontId="0" type="noConversion"/>
  <printOptions horizontalCentered="1" gridLines="1"/>
  <pageMargins left="0.25" right="0.25" top="0.75" bottom="0.75" header="0.3" footer="0.3"/>
  <pageSetup paperSize="9" scale="56" fitToHeight="0" orientation="landscape" r:id="rId1"/>
  <headerFooter alignWithMargins="0">
    <oddFooter>&amp;LAnlage 1b zur Vereinbarung gem.§§ 113, 118 und 120 SGB V zu PIA vom 01.01.2022&amp;R&amp;P / &amp;N</oddFooter>
  </headerFooter>
  <rowBreaks count="7" manualBreakCount="7">
    <brk id="39" max="9" man="1"/>
    <brk id="54" max="16383" man="1"/>
    <brk id="86" max="10" man="1"/>
    <brk id="113" max="10" man="1"/>
    <brk id="136" max="10" man="1"/>
    <brk id="161" max="10" man="1"/>
    <brk id="189" max="9"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4</vt:i4>
      </vt:variant>
    </vt:vector>
  </HeadingPairs>
  <TitlesOfParts>
    <vt:vector size="6" baseType="lpstr">
      <vt:lpstr>Erwachsenenpsychiatrie</vt:lpstr>
      <vt:lpstr>Kinder- und Jugendpsychiatrie</vt:lpstr>
      <vt:lpstr>Erwachsenenpsychiatrie!Druckbereich</vt:lpstr>
      <vt:lpstr>'Kinder- und Jugendpsychiatrie'!Druckbereich</vt:lpstr>
      <vt:lpstr>Erwachsenenpsychiatrie!Drucktitel</vt:lpstr>
      <vt:lpstr>'Kinder- und Jugendpsychiatrie'!Drucktitel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Lieb,Juliane</dc:creator>
  <cp:lastModifiedBy>Katrin Wuckelt</cp:lastModifiedBy>
  <cp:lastPrinted>2021-03-16T12:08:16Z</cp:lastPrinted>
  <dcterms:created xsi:type="dcterms:W3CDTF">2007-04-04T08:59:57Z</dcterms:created>
  <dcterms:modified xsi:type="dcterms:W3CDTF">2022-02-09T12:57:11Z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