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R:\II-4 ambulante Leistungen und Abrechnung\4-70-00 weitere Zulassungen z. amb. Behandl\4.78.00 PSIA\Verhandlung 2020_2021\2021-08-05-118_3-vertrag-final\"/>
    </mc:Choice>
  </mc:AlternateContent>
  <bookViews>
    <workbookView xWindow="0" yWindow="0" windowWidth="21390" windowHeight="9975"/>
  </bookViews>
  <sheets>
    <sheet name="Psychosomatik" sheetId="2" r:id="rId1"/>
  </sheets>
  <definedNames>
    <definedName name="_xlnm.Print_Area" localSheetId="0">Psychosomatik!$A$1:$M$220</definedName>
    <definedName name="_xlnm.Print_Titles" localSheetId="0">Psychosomatik!$1:$3</definedName>
  </definedNames>
  <calcPr calcId="162913" iterateDelta="1E-4"/>
</workbook>
</file>

<file path=xl/calcChain.xml><?xml version="1.0" encoding="utf-8"?>
<calcChain xmlns="http://schemas.openxmlformats.org/spreadsheetml/2006/main">
  <c r="C9" i="2" l="1"/>
  <c r="D9" i="2" s="1"/>
  <c r="E9" i="2" s="1"/>
  <c r="C10" i="2"/>
  <c r="D10" i="2" s="1"/>
  <c r="E10" i="2" s="1"/>
  <c r="C11" i="2"/>
  <c r="D11" i="2" s="1"/>
  <c r="E11" i="2" s="1"/>
  <c r="C12" i="2"/>
  <c r="D12" i="2" s="1"/>
  <c r="E12" i="2" s="1"/>
  <c r="C13" i="2"/>
  <c r="D13" i="2" s="1"/>
  <c r="E13" i="2" s="1"/>
  <c r="C14" i="2"/>
  <c r="D14" i="2" s="1"/>
  <c r="E14" i="2" s="1"/>
  <c r="C15" i="2"/>
  <c r="D15" i="2" s="1"/>
  <c r="E15" i="2" s="1"/>
  <c r="C24" i="2"/>
  <c r="D24" i="2" s="1"/>
  <c r="E24" i="2" s="1"/>
  <c r="C25" i="2"/>
  <c r="D25" i="2" s="1"/>
  <c r="E25" i="2" s="1"/>
  <c r="C26" i="2"/>
  <c r="D26" i="2" s="1"/>
  <c r="E26" i="2" s="1"/>
  <c r="C27" i="2"/>
  <c r="D27" i="2" s="1"/>
  <c r="E27" i="2" s="1"/>
  <c r="C28" i="2"/>
  <c r="D28" i="2" s="1"/>
  <c r="E28" i="2" s="1"/>
  <c r="C29" i="2"/>
  <c r="D29" i="2" s="1"/>
  <c r="E29" i="2" s="1"/>
  <c r="C30" i="2"/>
  <c r="D30" i="2" s="1"/>
  <c r="E30" i="2" s="1"/>
  <c r="C31" i="2"/>
  <c r="D31" i="2" s="1"/>
  <c r="E31" i="2" s="1"/>
  <c r="C32" i="2"/>
  <c r="D32" i="2" s="1"/>
  <c r="E32" i="2" s="1"/>
  <c r="C33" i="2"/>
  <c r="D33" i="2" s="1"/>
  <c r="E33" i="2" s="1"/>
  <c r="C34" i="2"/>
  <c r="D34" i="2" s="1"/>
  <c r="E34" i="2" s="1"/>
  <c r="C35" i="2"/>
  <c r="D35" i="2" s="1"/>
  <c r="E35" i="2" s="1"/>
  <c r="C36" i="2"/>
  <c r="D36" i="2" s="1"/>
  <c r="E36" i="2" s="1"/>
  <c r="C37" i="2"/>
  <c r="D37" i="2" s="1"/>
  <c r="E37" i="2" s="1"/>
  <c r="C40" i="2"/>
  <c r="D40" i="2" s="1"/>
  <c r="E40" i="2" s="1"/>
  <c r="C44" i="2"/>
  <c r="D44" i="2" s="1"/>
  <c r="E44" i="2" s="1"/>
  <c r="C48" i="2"/>
  <c r="D48" i="2" s="1"/>
  <c r="E48" i="2" s="1"/>
  <c r="C52" i="2"/>
  <c r="D52" i="2" s="1"/>
  <c r="E52" i="2" s="1"/>
  <c r="C53" i="2"/>
  <c r="D53" i="2" s="1"/>
  <c r="E53" i="2" s="1"/>
  <c r="C57" i="2"/>
  <c r="D57" i="2" s="1"/>
  <c r="E57" i="2" s="1"/>
  <c r="C58" i="2"/>
  <c r="D58" i="2" s="1"/>
  <c r="E58" i="2" s="1"/>
  <c r="C59" i="2"/>
  <c r="D59" i="2" s="1"/>
  <c r="E59" i="2" s="1"/>
  <c r="C60" i="2"/>
  <c r="D60" i="2" s="1"/>
  <c r="E60" i="2" s="1"/>
  <c r="C61" i="2"/>
  <c r="D61" i="2" s="1"/>
  <c r="E61" i="2" s="1"/>
  <c r="C62" i="2"/>
  <c r="D62" i="2" s="1"/>
  <c r="E62" i="2" s="1"/>
  <c r="C63" i="2"/>
  <c r="D63" i="2" s="1"/>
  <c r="E63" i="2" s="1"/>
  <c r="C72" i="2"/>
  <c r="D72" i="2" s="1"/>
  <c r="E72" i="2" s="1"/>
  <c r="C73" i="2"/>
  <c r="D73" i="2" s="1"/>
  <c r="E73" i="2" s="1"/>
  <c r="C74" i="2"/>
  <c r="D74" i="2" s="1"/>
  <c r="E74" i="2" s="1"/>
  <c r="C75" i="2"/>
  <c r="D75" i="2" s="1"/>
  <c r="E75" i="2" s="1"/>
  <c r="C76" i="2"/>
  <c r="D76" i="2" s="1"/>
  <c r="E76" i="2" s="1"/>
  <c r="C77" i="2"/>
  <c r="D77" i="2" s="1"/>
  <c r="E77" i="2" s="1"/>
  <c r="C78" i="2"/>
  <c r="D78" i="2" s="1"/>
  <c r="E78" i="2" s="1"/>
  <c r="C79" i="2"/>
  <c r="D79" i="2" s="1"/>
  <c r="E79" i="2" s="1"/>
  <c r="C80" i="2"/>
  <c r="D80" i="2" s="1"/>
  <c r="E80" i="2" s="1"/>
  <c r="C81" i="2"/>
  <c r="D81" i="2" s="1"/>
  <c r="E81" i="2" s="1"/>
  <c r="C82" i="2"/>
  <c r="D82" i="2" s="1"/>
  <c r="E82" i="2" s="1"/>
  <c r="C83" i="2"/>
  <c r="D83" i="2" s="1"/>
  <c r="E83" i="2" s="1"/>
  <c r="C84" i="2"/>
  <c r="D84" i="2" s="1"/>
  <c r="E84" i="2" s="1"/>
  <c r="C88" i="2"/>
  <c r="D88" i="2" s="1"/>
  <c r="E88" i="2" s="1"/>
  <c r="C89" i="2"/>
  <c r="D89" i="2" s="1"/>
  <c r="E89" i="2" s="1"/>
  <c r="C90" i="2"/>
  <c r="D90" i="2" s="1"/>
  <c r="E90" i="2" s="1"/>
  <c r="C91" i="2"/>
  <c r="D91" i="2" s="1"/>
  <c r="E91" i="2" s="1"/>
  <c r="C92" i="2"/>
  <c r="D92" i="2" s="1"/>
  <c r="E92" i="2" s="1"/>
  <c r="C93" i="2"/>
  <c r="D93" i="2" s="1"/>
  <c r="E93" i="2" s="1"/>
  <c r="C94" i="2"/>
  <c r="D94" i="2" s="1"/>
  <c r="E94" i="2" s="1"/>
  <c r="C95" i="2"/>
  <c r="D95" i="2" s="1"/>
  <c r="E95" i="2" s="1"/>
  <c r="C97" i="2"/>
  <c r="D97" i="2" s="1"/>
  <c r="E97" i="2" s="1"/>
  <c r="C98" i="2"/>
  <c r="D98" i="2" s="1"/>
  <c r="E98" i="2" s="1"/>
  <c r="C99" i="2"/>
  <c r="D99" i="2" s="1"/>
  <c r="E99" i="2" s="1"/>
  <c r="C100" i="2"/>
  <c r="D100" i="2" s="1"/>
  <c r="E100" i="2" s="1"/>
  <c r="C101" i="2"/>
  <c r="D101" i="2" s="1"/>
  <c r="E101" i="2" s="1"/>
  <c r="C102" i="2"/>
  <c r="D102" i="2" s="1"/>
  <c r="E102" i="2" s="1"/>
  <c r="C103" i="2"/>
  <c r="D103" i="2" s="1"/>
  <c r="E103" i="2" s="1"/>
  <c r="C104" i="2"/>
  <c r="D104" i="2" s="1"/>
  <c r="E104" i="2" s="1"/>
  <c r="C105" i="2"/>
  <c r="D105" i="2" s="1"/>
  <c r="E105" i="2" s="1"/>
  <c r="C106" i="2"/>
  <c r="D106" i="2" s="1"/>
  <c r="E106" i="2" s="1"/>
  <c r="C107" i="2"/>
  <c r="D107" i="2" s="1"/>
  <c r="E107" i="2" s="1"/>
  <c r="C108" i="2"/>
  <c r="D108" i="2" s="1"/>
  <c r="E108" i="2" s="1"/>
  <c r="C109" i="2"/>
  <c r="D109" i="2" s="1"/>
  <c r="E109" i="2" s="1"/>
  <c r="C110" i="2"/>
  <c r="D110" i="2" s="1"/>
  <c r="E110" i="2" s="1"/>
  <c r="C111" i="2"/>
  <c r="D111" i="2" s="1"/>
  <c r="E111" i="2" s="1"/>
  <c r="C113" i="2"/>
  <c r="D113" i="2" s="1"/>
  <c r="E113" i="2" s="1"/>
  <c r="C114" i="2"/>
  <c r="D114" i="2" s="1"/>
  <c r="E114" i="2" s="1"/>
  <c r="C115" i="2"/>
  <c r="D115" i="2" s="1"/>
  <c r="E115" i="2" s="1"/>
  <c r="C116" i="2"/>
  <c r="D116" i="2" s="1"/>
  <c r="E116" i="2" s="1"/>
  <c r="C117" i="2"/>
  <c r="D117" i="2"/>
  <c r="E117" i="2" s="1"/>
  <c r="C118" i="2"/>
  <c r="D118" i="2"/>
  <c r="E118" i="2" s="1"/>
  <c r="C119" i="2"/>
  <c r="D119" i="2" s="1"/>
  <c r="E119" i="2" s="1"/>
  <c r="C120" i="2"/>
  <c r="D120" i="2" s="1"/>
  <c r="E120" i="2" s="1"/>
  <c r="C122" i="2"/>
  <c r="D122" i="2" s="1"/>
  <c r="E122" i="2" s="1"/>
  <c r="C123" i="2"/>
  <c r="D123" i="2" s="1"/>
  <c r="E123" i="2" s="1"/>
  <c r="C124" i="2"/>
  <c r="D124" i="2" s="1"/>
  <c r="E124" i="2" s="1"/>
  <c r="C125" i="2"/>
  <c r="D125" i="2" s="1"/>
  <c r="E125" i="2" s="1"/>
  <c r="C126" i="2"/>
  <c r="D126" i="2"/>
  <c r="E126" i="2" s="1"/>
  <c r="C127" i="2"/>
  <c r="D127" i="2" s="1"/>
  <c r="E127" i="2" s="1"/>
  <c r="C128" i="2"/>
  <c r="D128" i="2" s="1"/>
  <c r="E128" i="2" s="1"/>
  <c r="C129" i="2"/>
  <c r="D129" i="2" s="1"/>
  <c r="E129" i="2" s="1"/>
  <c r="C130" i="2"/>
  <c r="D130" i="2"/>
  <c r="E130" i="2"/>
  <c r="C131" i="2"/>
  <c r="D131" i="2"/>
  <c r="E131" i="2" s="1"/>
  <c r="C132" i="2"/>
  <c r="D132" i="2" s="1"/>
  <c r="E132" i="2" s="1"/>
  <c r="C133" i="2"/>
  <c r="D133" i="2" s="1"/>
  <c r="E133" i="2" s="1"/>
  <c r="C134" i="2"/>
  <c r="D134" i="2" s="1"/>
  <c r="E134" i="2" s="1"/>
  <c r="C135" i="2"/>
  <c r="D135" i="2" s="1"/>
  <c r="E135" i="2" s="1"/>
  <c r="C136" i="2"/>
  <c r="D136" i="2" s="1"/>
  <c r="E136" i="2" s="1"/>
  <c r="C138" i="2"/>
  <c r="D138" i="2" s="1"/>
  <c r="E138" i="2" s="1"/>
  <c r="C139" i="2"/>
  <c r="D139" i="2"/>
  <c r="E139" i="2" s="1"/>
  <c r="C140" i="2"/>
  <c r="D140" i="2"/>
  <c r="E140" i="2" s="1"/>
  <c r="C141" i="2"/>
  <c r="D141" i="2" s="1"/>
  <c r="E141" i="2" s="1"/>
  <c r="C142" i="2"/>
  <c r="D142" i="2" s="1"/>
  <c r="E142" i="2" s="1"/>
  <c r="C143" i="2"/>
  <c r="D143" i="2" s="1"/>
  <c r="E143" i="2" s="1"/>
  <c r="C144" i="2"/>
  <c r="D144" i="2"/>
  <c r="E144" i="2" s="1"/>
  <c r="C146" i="2"/>
  <c r="D146" i="2" s="1"/>
  <c r="E146" i="2" s="1"/>
  <c r="C147" i="2"/>
  <c r="D147" i="2" s="1"/>
  <c r="E147" i="2" s="1"/>
  <c r="C148" i="2"/>
  <c r="D148" i="2" s="1"/>
  <c r="E148" i="2" s="1"/>
  <c r="C149" i="2"/>
  <c r="D149" i="2" s="1"/>
  <c r="E149" i="2" s="1"/>
  <c r="C150" i="2"/>
  <c r="D150" i="2" s="1"/>
  <c r="E150" i="2" s="1"/>
  <c r="C151" i="2"/>
  <c r="D151" i="2" s="1"/>
  <c r="E151" i="2" s="1"/>
  <c r="C152" i="2"/>
  <c r="D152" i="2"/>
  <c r="E152" i="2" s="1"/>
  <c r="C153" i="2"/>
  <c r="D153" i="2"/>
  <c r="E153" i="2" s="1"/>
  <c r="C154" i="2"/>
  <c r="D154" i="2" s="1"/>
  <c r="E154" i="2" s="1"/>
  <c r="C155" i="2"/>
  <c r="D155" i="2" s="1"/>
  <c r="E155" i="2" s="1"/>
  <c r="C156" i="2"/>
  <c r="D156" i="2" s="1"/>
  <c r="E156" i="2" s="1"/>
  <c r="C157" i="2"/>
  <c r="D157" i="2" s="1"/>
  <c r="E157" i="2" s="1"/>
  <c r="C158" i="2"/>
  <c r="D158" i="2" s="1"/>
  <c r="E158" i="2" s="1"/>
  <c r="C159" i="2"/>
  <c r="D159" i="2" s="1"/>
  <c r="E159" i="2" s="1"/>
  <c r="C160" i="2"/>
  <c r="D160" i="2"/>
  <c r="E160" i="2" s="1"/>
  <c r="C161" i="2"/>
  <c r="D161" i="2" s="1"/>
  <c r="E161" i="2" s="1"/>
  <c r="C162" i="2"/>
  <c r="D162" i="2" s="1"/>
  <c r="E162" i="2" s="1"/>
  <c r="C164" i="2"/>
  <c r="D164" i="2" s="1"/>
  <c r="E164" i="2" s="1"/>
  <c r="C166" i="2"/>
  <c r="D166" i="2"/>
  <c r="E166" i="2"/>
  <c r="C169" i="2"/>
  <c r="D169" i="2"/>
  <c r="E169" i="2" s="1"/>
  <c r="C173" i="2"/>
  <c r="D173" i="2" s="1"/>
  <c r="E173" i="2" s="1"/>
  <c r="C177" i="2"/>
  <c r="D177" i="2" s="1"/>
  <c r="E177" i="2" s="1"/>
  <c r="C181" i="2"/>
  <c r="D181" i="2" s="1"/>
  <c r="E181" i="2" s="1"/>
  <c r="A5" i="2" l="1"/>
</calcChain>
</file>

<file path=xl/sharedStrings.xml><?xml version="1.0" encoding="utf-8"?>
<sst xmlns="http://schemas.openxmlformats.org/spreadsheetml/2006/main" count="270" uniqueCount="161">
  <si>
    <t>CT-Einzelleistung</t>
  </si>
  <si>
    <t>NMR-Einzelleistung</t>
  </si>
  <si>
    <t>Berufsgruppe:</t>
  </si>
  <si>
    <t>Leistung:</t>
  </si>
  <si>
    <t>Dauer:</t>
  </si>
  <si>
    <t>0: Zeitdauer bis 10 Minuten</t>
  </si>
  <si>
    <t>2: Leistungen von Psychologen</t>
  </si>
  <si>
    <t>1: Einzeltherapie</t>
  </si>
  <si>
    <t>1: Zeitdauer bis 20 Minuten</t>
  </si>
  <si>
    <t>3: Leistungen von Pflegepersonal</t>
  </si>
  <si>
    <t>2: unbesetzt</t>
  </si>
  <si>
    <t>2: Zeitdauer bis 40 Minuten</t>
  </si>
  <si>
    <t>4: Leistungen von Sozialpädagogen</t>
  </si>
  <si>
    <t>3: Zeitdauer bis 60 Minuten</t>
  </si>
  <si>
    <t>4: Kleingruppe</t>
  </si>
  <si>
    <t>4: Zeitdauer bis 90 Minuten</t>
  </si>
  <si>
    <t>5: Großgruppe</t>
  </si>
  <si>
    <t>5: Zeitdauer bis 120 Minuten</t>
  </si>
  <si>
    <t>6: Fahrtzeit</t>
  </si>
  <si>
    <t>6: Zeitdauer bis 180 Minuten</t>
  </si>
  <si>
    <t>7: Zeitdauer bis 240 Minuten</t>
  </si>
  <si>
    <t>8: CT</t>
  </si>
  <si>
    <t>8: Zeitdauer bis 300 Minuten</t>
  </si>
  <si>
    <t>9: NMR</t>
  </si>
  <si>
    <t>9: mind. 20 Minuten</t>
  </si>
  <si>
    <t>6: Behandlungsteam</t>
  </si>
  <si>
    <t>1: Ärztliche Leistungen</t>
  </si>
  <si>
    <t>7: Personalaufwand bei apparativer Diagnostik und Therapie</t>
  </si>
  <si>
    <t>Grundpauschale für Laborleistungen</t>
  </si>
  <si>
    <t>Abrechnungsregeln:</t>
  </si>
  <si>
    <t>- alle Laborbestimmungen mit Ausnahme der extra abrechenbaren Leistungen 171, 172 und 173</t>
  </si>
  <si>
    <t>- pauschal 1 x pro Fall und Quartal unabhängig vom Umfang der Diagnostik abrechenbar</t>
  </si>
  <si>
    <t>Medikamentenspiegelbestimmung</t>
  </si>
  <si>
    <t>- alle Spiegelbestimmungen von Medikamenten mit Ausnahme von Lithium</t>
  </si>
  <si>
    <t>- zusätzlich zu 170 und ggf. mehrfach pro Quartal abrechenbar</t>
  </si>
  <si>
    <t>- sofern die Leistung nicht im eigenen Labor durchgeführt wird, ist die Überweisung an ein externes Labor möglich</t>
  </si>
  <si>
    <t>qualitative Stäbchentests (Suchtests)</t>
  </si>
  <si>
    <t>- Amphetamine, Barbiturate, Benzodiazepine, Cannabinoide, Kokain, Methadon, Opiate, PCP u.a.</t>
  </si>
  <si>
    <t>- je Parameter nur bei substituierten Patienten zusätzlich zu 170 abrechenbar</t>
  </si>
  <si>
    <t>- Begrenzung auf 60 Parameter im ersten, 40 im zweiten und 20 ab dem dritten Behandlungsquartal in Folge</t>
  </si>
  <si>
    <t>Quantitative und semiquantitative Bestimmungen</t>
  </si>
  <si>
    <t>- ggf. mehrfach pro Quartal nur bei subsituierten Patienten zusätzlich zu 170, 171 und 172 abrechenbar</t>
  </si>
  <si>
    <t>bis 10 Minuten für apparative Diagnostik und Therapie</t>
  </si>
  <si>
    <t>- ggf. mehrfach pro Quartal zusätzlich zu 17x abrechenbar</t>
  </si>
  <si>
    <t>bis 20 Minuten für apparative Diagnostik und Therapie</t>
  </si>
  <si>
    <t>bis 40 Minuten für apparative Diagnostik und Therapie</t>
  </si>
  <si>
    <t>bis 60 Minuten für apparative Diagnostik und Therapie</t>
  </si>
  <si>
    <t>Fahrtzeit dazu bis 10 Minuten</t>
  </si>
  <si>
    <t>Fahrtzeit dazu bis 20 Minuten</t>
  </si>
  <si>
    <t>Fahrtzeit dazu bis 40 Minuten</t>
  </si>
  <si>
    <t>Fahrtzeit dazu bis 60 Minuten</t>
  </si>
  <si>
    <t>Fahrtzeit dazu bis 90 Minuten</t>
  </si>
  <si>
    <t>Fahrtzeit dazu bis 120 Minuten</t>
  </si>
  <si>
    <t>Fahrtzeit dazu bis 180 Minuten</t>
  </si>
  <si>
    <t>7: Labor, apparative Diagnostik und Therapie</t>
  </si>
  <si>
    <t>Leistungsbeschreibung (diese beinhaltet Vor- und Nachbereitung in Höhe von 25 % der angegebenen Zeiteinheiten)</t>
  </si>
  <si>
    <t>§ 301 SGB V
Entgelt-
schlüssel</t>
  </si>
  <si>
    <t>Die Leistungen sind abschließend.</t>
  </si>
  <si>
    <t>6. Ziffer</t>
  </si>
  <si>
    <t>7. Ziffer</t>
  </si>
  <si>
    <t xml:space="preserve">                  8. Ziffer </t>
  </si>
  <si>
    <t>Vielmehr ist in einem roulierenden Verfahren den beteiligten Krankenkassen der Gesamtbetrag in Rechnung zu stellen.</t>
  </si>
  <si>
    <t>Wird eine Patientengemeinschaft besucht, deren Mitglieder unterschiedlichen Kassen angehören, erfolgt keine Aufteilung der Fahrtkosten auf die beteiligten Krankenkassen.</t>
  </si>
  <si>
    <t>1.   Ärztliche Leistungen</t>
  </si>
  <si>
    <t>3.   Leistungen von Pflegepersonal</t>
  </si>
  <si>
    <t xml:space="preserve">6.   Fallbesprechung </t>
  </si>
  <si>
    <t>7.   Personalaufwand bei apparativer Diagnostik und Therapie</t>
  </si>
  <si>
    <t>8.   Vergütung und Leistungsbeschreibung der Fahrzeiten</t>
  </si>
  <si>
    <t>9.   Erläuterungen der Entgeltschlüssel</t>
  </si>
  <si>
    <t>Werden mehrere Versicherte auf einem Weg besucht, ist die Vergütung nur anteilig nach dem Verhältnis zu der Zahl der besuchten Versicherten berechnungsfähig.</t>
  </si>
  <si>
    <t>Vergütung gültig ab 01.01.2017</t>
  </si>
  <si>
    <r>
      <t xml:space="preserve">28,53 € </t>
    </r>
    <r>
      <rPr>
        <b/>
        <vertAlign val="superscript"/>
        <sz val="12"/>
        <rFont val="Arial"/>
        <family val="2"/>
      </rPr>
      <t>a)</t>
    </r>
  </si>
  <si>
    <r>
      <t xml:space="preserve">25,47 € </t>
    </r>
    <r>
      <rPr>
        <b/>
        <vertAlign val="superscript"/>
        <sz val="12"/>
        <rFont val="Arial"/>
        <family val="2"/>
      </rPr>
      <t>a)</t>
    </r>
  </si>
  <si>
    <t>Vergütung gültig ab 01.01.2018</t>
  </si>
  <si>
    <r>
      <t xml:space="preserve">29,10 € </t>
    </r>
    <r>
      <rPr>
        <b/>
        <vertAlign val="superscript"/>
        <sz val="12"/>
        <rFont val="Arial"/>
        <family val="2"/>
      </rPr>
      <t>a)</t>
    </r>
  </si>
  <si>
    <r>
      <t xml:space="preserve">25,98 € </t>
    </r>
    <r>
      <rPr>
        <b/>
        <vertAlign val="superscript"/>
        <sz val="12"/>
        <rFont val="Arial"/>
        <family val="2"/>
      </rPr>
      <t>a)</t>
    </r>
  </si>
  <si>
    <t>PIA-81Z</t>
  </si>
  <si>
    <t>PIA-82Z</t>
  </si>
  <si>
    <t>Krisenintervention : Ist zu verschlüsseln, wenn die akute PIA-Einzelversorgung keinen zeitlichen Aufschub von mehr als 24 Stunden duldet. Der Kontakt kommt aufgrund einer krisenhaften Zuspitzung der Situation des Patienten zustande.</t>
  </si>
  <si>
    <t>PIA-83Z</t>
  </si>
  <si>
    <t>PIA-86Z</t>
  </si>
  <si>
    <t>Medikamentöse Ein-und Umstellung: Ist zu verschlüsseln, wenn im Rahmen einer medikamentösen Behandlung in einer PIA eine Einstellung, Umstellung oder Dosisanpassung vorgenommen wird. Diese Leistung kann ausschließlich durch Ärzte erbracht werden.</t>
  </si>
  <si>
    <t>Aufsuchende Behandlung ohne Fahrzeit: Im Falle des Aufsuchens eines Patientenkollektivs im Zuge einer einzelnen Fahrt (z.B. Heimvisite) ist die Leistung einmal bei einem exemplarischen Patienten aus dem Patientenkollektiv mittels des Basisleistungsschlüssels für die Leistungsart „Fahrzeit bei aufsuchender Be-handlung“ zu verschlüsseln. Bei allen übrigen aufgesuchten Patienten ist der Leistungsschlüssel 86Z zu verwenden.</t>
  </si>
  <si>
    <t>Psychotherapie: Hierbei handelt es sich um analytisch begründete oder verhaltenstherapeutische Psychotherapieverfahren. Die Behandlung erfolgt auf Grundlage eines individuellen Behandlungsplanes. Diese Leistung kann nur von Ärzten oder Psychologen erbracht werden.</t>
  </si>
  <si>
    <t>Die Zusatzleistungsschlüssel sind nach § 301 SGB V keine Entgeltschlüssel, sondern Leistungsschlüssel und dienen alleinig der Dokumentation. Insofern sind hierfür im AMBO-Rechnungssatz innerhalb des Segments "LEI" (Leistungsdokumentation") Angaben in den dort vorgesehenen 3 Datenelementen (Leistungsart, Leistungsschlüssel, Leistungstag) notwendig. Im Datenelement "Leistungsart ist der Wert "A1" (Schlüssel 24), im Datenelement "Leistungsschlüssel" (Schlüssel 23 (Bsp.: PIA-81Z, PIA-82Z,...): Hier sind die Zusatzleistungsschlüssel anzugeben.) und im Datenelement "Leistungstag" der Tag der Leistung anzugeben.</t>
  </si>
  <si>
    <t>Jeder Zusatzleistungsschlüssel für sich kann maximal 1 Mal pro Tag je Patient kodiert werden, egal wieviel Berufsgruppen an dieser Leistung beteiligt waren. Es können jedoch mehrere unterschiedliche Zusatzleistungsschlüssel pro Tag parallel je Patient dokumentiert werden.</t>
  </si>
  <si>
    <t>Vergütung gültig ab 01.01.2019</t>
  </si>
  <si>
    <r>
      <t xml:space="preserve">29,94 € </t>
    </r>
    <r>
      <rPr>
        <b/>
        <vertAlign val="superscript"/>
        <sz val="12"/>
        <rFont val="Arial"/>
        <family val="2"/>
      </rPr>
      <t>a)</t>
    </r>
  </si>
  <si>
    <r>
      <t xml:space="preserve">26,73 € </t>
    </r>
    <r>
      <rPr>
        <b/>
        <vertAlign val="superscript"/>
        <sz val="12"/>
        <rFont val="Arial"/>
        <family val="2"/>
      </rPr>
      <t>a)</t>
    </r>
  </si>
  <si>
    <t>Qualifizierte Arzneimittelverordnung ohne ärztlichen Patientenkontakt</t>
  </si>
  <si>
    <t>bis 10 Minuten für Leistungen im Rahmen einer Videosprechstunde</t>
  </si>
  <si>
    <t>bis 20 Minuten für Leistungen im Rahmen einer Videosprechstunde</t>
  </si>
  <si>
    <t>bis 40 Minuten für Leistungen im Rahmen einer Videosprechstunde</t>
  </si>
  <si>
    <t>bis 60 Minuten für Leistungen im Rahmen einer Videosprechstunde</t>
  </si>
  <si>
    <t>bis 90 Minuten für Leistungen im Rahmen einer Videosprechstunde</t>
  </si>
  <si>
    <t>bis 120 Minuten für Leistungen im Rahmen einer Videosprechstunde</t>
  </si>
  <si>
    <t>bis 180 Minuten für Leistungen im Rahmen einer Videosprechstunde</t>
  </si>
  <si>
    <t>0: Ambulante Basisdokumentation, Arzneiverordnung ohne Patientenkontakt, Fallkonferenz</t>
  </si>
  <si>
    <t>3: Videosprechstunde</t>
  </si>
  <si>
    <t>- am Tag einer ärztlichen Leistungserbringung oder an dem Tag, der dieser ärztlichen Leistungserbringung folgt, nicht abrechenbar</t>
  </si>
  <si>
    <t>- ohne weitere ärztliche Leistungserbringung im Quartal nicht an zwei aufeinanderfolgenden Quartalen abrechenbar</t>
  </si>
  <si>
    <t>- nur dann abrechenbar, wenn alle Anforderungen an die Dokumentation gemäß Anlage 5 Punkt 2.1.12 „Arzneimittelverordnung ohne Patientenkontakt“ erfüllt sind</t>
  </si>
  <si>
    <t>PIA-91Z</t>
  </si>
  <si>
    <t>10 b)  ergänzende Zusatzleistungsziffern (PIA-Doku-Vereinbarung) ausschließlich für PsIA</t>
  </si>
  <si>
    <t>PIA-93Z</t>
  </si>
  <si>
    <t>PIA-92Z</t>
  </si>
  <si>
    <t>Behandlungsbeginn mit Überweisung</t>
  </si>
  <si>
    <t>Behandlungsbeginn als Anschlussbehandlung nach stationärer Behandlung</t>
  </si>
  <si>
    <t>Übergang in die vertragsärztliche Versorgung</t>
  </si>
  <si>
    <t>Psychosomatik</t>
  </si>
  <si>
    <t xml:space="preserve">Anlage 1 zur Vereinbarung gemäß §§ 113, 118 Abs. 3 und 120 SGB V </t>
  </si>
  <si>
    <t>Vergütung gültig ab xx.xx.2020</t>
  </si>
  <si>
    <t>- unabhängig von betrauter Berufsgruppe (Pflegekraft, med. Fachangestellte, MTA)</t>
  </si>
  <si>
    <t xml:space="preserve">somatische Diagnostik von Patienten gem. § 5 der LV </t>
  </si>
  <si>
    <t>bis 10 Minuten für eine Verlaufsbesprechung max. zweier Therapeuten untereinander (auch der gleichen Berufsgruppe angehörend) über einen gemeinsamen Patienten</t>
  </si>
  <si>
    <t>x</t>
  </si>
  <si>
    <t>*siehe § 3 Mindestanforderungen der PsIA-Bundesvereinbarung</t>
  </si>
  <si>
    <t>-  je Patient max. 2 mal im Quartal</t>
  </si>
  <si>
    <t>-  je Patient max. einmal im Quartal</t>
  </si>
  <si>
    <t xml:space="preserve">Der Zeitaufwand für Ärzte und Therapeuten im Zusammenhang mit Fahrten zu Patienten wird analog zu den Vergütungssätzen der Ziffern 1 bis 5 vergütet. Die Wegekosten sind mit der Vergütung im Zusammenhang mit Zeitaufwand für Fahrten zu Patienten abgegolten. </t>
  </si>
  <si>
    <t>bis 10 Minuten für Leistungen der psychosomatischen Grundversorgung, Krisenintervention  einschl. amb. Notfallbehandlung, spezifische Einzelbehandlung, Psychodiagnostik,  ohne Videosprechstunde</t>
  </si>
  <si>
    <t>bis 20 Minuten für Leistungen der psychosomatischen Grundversorgung, Krisenintervention  einschl. amb. Notfallbehandlung, spezifische Einzelbehandlung, Psychodiagnostik, ohne Videosprechstunde</t>
  </si>
  <si>
    <t>bis 40 Minuten für Leistungen der psychosomatischen Grundversorgung, Krisenintervention  einschl. amb. Notfallbehandlung, spezifische Einzelbehandlung, Psychodiagnostik, ohne Videosprechstunde</t>
  </si>
  <si>
    <t>bis 60 Minuten für Leistungen der psychosomatischen Grundversorgung, Krisenintervention  einschl. amb. Notfallbehandlung, spezifische Einzelbehandlung, Psychodiagnostik, ohne Videosprechstunde</t>
  </si>
  <si>
    <t>bis 90 Minuten für Leistungen der psychosomatischen Grundversorgung, Krisenintervention  einschl. amb. Notfallbehandlung, spezifische Einzelbehandlung, Psychodiagnostik, ohne Videosprechstunde</t>
  </si>
  <si>
    <t>bis 120 Minuten für Leistungen der psychosomatischen Grundversorgung, Krisenintervention  einschl. amb. Notfallbehandlung, spezifische Einzelbehandlung, Psychodiagnostik, ohne Videosprechstunde</t>
  </si>
  <si>
    <t>bis 180 Minuten für Leistungen der psychosomatischen Grundversorgung, Krisenintervention  einschl. amb. Notfallbehandlung, spezifische Einzelbehandlung, Psychodiagnostik, ohne Videosprechstunde</t>
  </si>
  <si>
    <t>bis 60 Minuten für eine spezifische Behandlung in der Kleingruppe (bis zu fünf Patienten)</t>
  </si>
  <si>
    <t>bis 90 Minuten für eine spezifische Behandlung in der Kleingruppe (bis zu fünf Patienten)</t>
  </si>
  <si>
    <t>bis 120 Minuten für eine spezifische Behandlung in der Kleingruppe (bis zu fünf Patienten); ausschließlich im Zusammenhang mit der ICD 10 Diagnose F60.3-</t>
  </si>
  <si>
    <t>bis 60 Minuten für eine spezifische Behandlung in der Großgruppe (mehr als fünf Patienten, höchstens 12 Patienten)</t>
  </si>
  <si>
    <t>bis 90 Minuten für eine spezifische Behandlung in der Großgruppe (mehr als fünf Patienten, höchstens 12 Patienten)</t>
  </si>
  <si>
    <t>bis 120 Minuten für eine spezifische Behandlung in der Großruppe (mehr als fünf Patienten, höchstens 12 Patienten); ausschließlich im Zusammenhang mit der ICD 10 Diagnose F60.3-</t>
  </si>
  <si>
    <t>2.   Leistungen von Psychologen mit Master oder Diplomabschluss und psychologischen Psychotherapeuten</t>
  </si>
  <si>
    <t>bis 10 Minuten für Leistungen der psychosomatischen Grundversorgung, Krisenintervention  einschl. amb. Notfallbehandlung, spezifische Einzelbehandlung, Psychodiagnostik, ohne Videosprechstunde</t>
  </si>
  <si>
    <r>
      <t>bis 120 Minuten für eine spezifische Behandlung</t>
    </r>
    <r>
      <rPr>
        <strike/>
        <sz val="12"/>
        <color rgb="FFFF0000"/>
        <rFont val="Arial"/>
        <family val="2"/>
      </rPr>
      <t xml:space="preserve"> </t>
    </r>
    <r>
      <rPr>
        <sz val="12"/>
        <rFont val="Arial"/>
        <family val="2"/>
      </rPr>
      <t>in der Kleingruppe (bis zu fünf Patienten); ausschließlich im Zusammenhang mit der ICD 10 Diagnose F60.3-</t>
    </r>
  </si>
  <si>
    <t>bis 10 Minuten für Leistungen der psychosomatischen Grundversorgung, Krisenintervention  einschl. amb. Notfallbehandlung, spezifische Einzelbehandlung, Psychodiagnostik</t>
  </si>
  <si>
    <t>bis 20 Minuten für Leistungen der psychosomatischen Grundversorgung, Krisenintervention  einschl. amb. Notfallbehandlung, spezifische Einzelbehandlung, Psychodiagnostik</t>
  </si>
  <si>
    <t>bis 40 Minuten für Leistungen der psychosomatischen Grundversorgung, Krisenintervention  einschl. amb. Notfallbehandlung, spezifische Einzelbehandlung, Psychodiagnostik</t>
  </si>
  <si>
    <t>bis 60 Minuten für Leistungen der psychosomatischen Grundversorgung, Krisenintervention  einschl. amb. Notfallbehandlung, spezifische Einzelbehandlung, Psychodiagnostik</t>
  </si>
  <si>
    <t>bis 90 Minuten für Leistungen der psychosomatischen Grundversorgung, Krisenintervention  einschl. amb. Notfallbehandlung, spezifische Einzelbehandlung, Psychodiagnostik</t>
  </si>
  <si>
    <t>bis 120 Minuten für Leistungen der psychosomatischen Grundversorgung, Krisenintervention  einschl. amb. Notfallbehandlung, spezifische Einzelbehandlung, Psychodiagnostik</t>
  </si>
  <si>
    <t>bis 180 Minuten für Leistungen der psychosomatischen Grundversorgung, Krisenintervention  einschl. amb. Notfallbehandlung, spezifische Einzelbehandlung, Psychodiagnostik</t>
  </si>
  <si>
    <t>bis 240 Minuten für Leistungen der psychosomatischen Grundversorgung, Krisenintervention  einschl. amb. Notfallbehandlung, spezifische Einzelbehandlung, Psychodiagnostik</t>
  </si>
  <si>
    <t>bis 120 Minuten für eine spezifische Behandlung in der Kleingruppe (bis zu fünf Patienten)</t>
  </si>
  <si>
    <t>bis 180 Minuten für eine spezifische Behandlung in der Kleingruppe (bis zu fünf Patienten)</t>
  </si>
  <si>
    <t>bis 120 Minuten für eine spezifische Behandlung in der Großgruppe (mehr als fünf Patienten, höchstens 12 Patienten)</t>
  </si>
  <si>
    <t>bis 180 Minuten für eine spezifische Behandlung in der Großgruppe (mehr als fünf Patienten, höchstens 12 Patienten)</t>
  </si>
  <si>
    <t>4.   Leistungen von Sozialpädagogen (inkl. Sozialarbeiter, Heilpädagoge)*</t>
  </si>
  <si>
    <t>5.   Leistungen von Spezialtherapeuten (z.B. Ergotherapeuten, Physiotherapeuten, Logopäden, Arbeits- und Beschäftigungstherapeuten und Kreativtherapeuten)*</t>
  </si>
  <si>
    <t>bis zu 240 Minuten für eine spezifische Behandlung in der Großgruppe (mehr als fünf Patienten, höchstens 12 Patienten)</t>
  </si>
  <si>
    <t>bis zu 300 Minuten für eine spezifische Behandlung in der Großgruppe (mehr als fünf Patienten, höchstens 12 Patienten)</t>
  </si>
  <si>
    <t>mindestens 10 Minuten für multiprofessionelle Fallbesprechung durch Standardgruppe (Arzt, Psychologe, Pflegekraft, Sozialpädagoge, Spezialtherapeut). Mind. 3 Mitarbeiter mind. zweier unterschiedlicher Berufsgruppen müssen anwesend sein. Daneben ist die Gebührennummer 609 nicht abrechenbar.</t>
  </si>
  <si>
    <t>mindestens 20 Minuten für multiprofessionelle Fallbesprechung durch Standardgruppe (Arzt, Psychologe, Pflegekraft, Sozialpädagoge, Spezialtherapeut). Mind. 4 Mitarbeiter mind. dreier unterschiedlicher Berufsgruppen müssen anwesend sein.</t>
  </si>
  <si>
    <t>5: Leistungen von Spezialtherapeuten</t>
  </si>
  <si>
    <t>10 a)   Zusatzleistungsziffern ((PIA-Doku-Vereinbarung) vom 02.02.2018) zur Dokumentation</t>
  </si>
  <si>
    <t>Vergütung gültig ab 01.09.2021</t>
  </si>
  <si>
    <t>* nur abrechenbar, wenn zeitgleich eine Auswertungsstelle nach Anlage 3 § 3 beauftragt ist</t>
  </si>
  <si>
    <t>35240109*</t>
  </si>
  <si>
    <t>35240209*</t>
  </si>
  <si>
    <t>Pauschale für AmBADO-Dokumentation (ärztliche und psychotherapeutische Gesprächszeit sind davon nicht erfasst)“. Die Abrechnung ist grundsätzlich einmal im Jahr möglich, es sei denn, dass beim Patienten die Kriterien des "neuen Falles" gegeben sind. Diese Leistung ist nicht auf andere Berufsgruppen delegierbar.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</si>
</sst>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1];[Red]\-#,##0.00\ [$€-1]"/>
    <numFmt numFmtId="165" formatCode="#,##0.00\ &quot;€&quot;"/>
  </numFmts>
  <fonts count="14" x14ac:knownFonts="1">
    <font>
      <sz val="10"/>
      <name val="Arial"/>
    </font>
    <font>
      <sz val="10"/>
      <name val="Arial"/>
      <family val="2"/>
    </font>
    <font>
      <b/>
      <sz val="10"/>
      <name val="Arial"/>
      <family val="2"/>
    </font>
    <font>
      <b/>
      <sz val="12"/>
      <name val="Arial"/>
      <family val="2"/>
    </font>
    <font>
      <b/>
      <sz val="14"/>
      <name val="Arial"/>
      <family val="2"/>
    </font>
    <font>
      <b/>
      <sz val="10"/>
      <color indexed="10"/>
      <name val="Arial"/>
      <family val="2"/>
    </font>
    <font>
      <sz val="12"/>
      <name val="Arial"/>
      <family val="2"/>
    </font>
    <font>
      <b/>
      <vertAlign val="superscript"/>
      <sz val="12"/>
      <name val="Arial"/>
      <family val="2"/>
    </font>
    <font>
      <u/>
      <sz val="12"/>
      <name val="Arial"/>
      <family val="2"/>
    </font>
    <font>
      <sz val="16"/>
      <name val="Arial"/>
      <family val="2"/>
    </font>
    <font>
      <sz val="16"/>
      <color theme="0"/>
      <name val="Arial"/>
      <family val="2"/>
    </font>
    <font>
      <sz val="10"/>
      <color theme="0"/>
      <name val="Arial"/>
      <family val="2"/>
    </font>
    <font>
      <b/>
      <sz val="10"/>
      <color theme="0"/>
      <name val="Arial"/>
      <family val="2"/>
    </font>
    <font>
      <strike/>
      <sz val="12"/>
      <color rgb="FFFF0000"/>
      <name val="Arial"/>
      <family val="2"/>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0" fontId="1" fillId="0" borderId="0"/>
  </cellStyleXfs>
  <cellXfs count="199">
    <xf numFmtId="0" fontId="0" fillId="0" borderId="0" xfId="0"/>
    <xf numFmtId="0" fontId="9" fillId="0" borderId="0" xfId="0" applyFont="1" applyAlignment="1" applyProtection="1">
      <alignment vertical="center"/>
      <protection hidden="1"/>
    </xf>
    <xf numFmtId="0" fontId="1" fillId="0" borderId="0" xfId="0" applyFont="1" applyAlignment="1" applyProtection="1">
      <alignment vertical="center"/>
      <protection hidden="1"/>
    </xf>
    <xf numFmtId="0" fontId="3" fillId="2" borderId="24" xfId="0" applyFont="1" applyFill="1" applyBorder="1" applyAlignment="1" applyProtection="1">
      <alignment horizontal="center" vertical="top" wrapText="1"/>
      <protection hidden="1"/>
    </xf>
    <xf numFmtId="0" fontId="2" fillId="0" borderId="0" xfId="0" applyFont="1" applyAlignment="1" applyProtection="1">
      <protection hidden="1"/>
    </xf>
    <xf numFmtId="1" fontId="6" fillId="0" borderId="6" xfId="0" applyNumberFormat="1" applyFont="1" applyFill="1" applyBorder="1" applyAlignment="1" applyProtection="1">
      <alignment horizontal="center" vertical="center" wrapText="1"/>
      <protection hidden="1"/>
    </xf>
    <xf numFmtId="165" fontId="3" fillId="0" borderId="0" xfId="0" applyNumberFormat="1" applyFont="1" applyFill="1" applyBorder="1" applyAlignment="1" applyProtection="1">
      <alignment horizontal="center" vertical="center" wrapText="1"/>
      <protection hidden="1"/>
    </xf>
    <xf numFmtId="0" fontId="6" fillId="0" borderId="6" xfId="0" applyFont="1" applyFill="1" applyBorder="1" applyAlignment="1" applyProtection="1">
      <alignment horizontal="center" vertical="center" wrapText="1"/>
      <protection hidden="1"/>
    </xf>
    <xf numFmtId="0" fontId="6" fillId="0" borderId="6" xfId="0" applyFont="1" applyFill="1" applyBorder="1" applyAlignment="1" applyProtection="1">
      <alignment horizontal="center" vertical="top" wrapText="1"/>
      <protection hidden="1"/>
    </xf>
    <xf numFmtId="0" fontId="6" fillId="0" borderId="25" xfId="0" applyFont="1" applyFill="1" applyBorder="1" applyAlignment="1" applyProtection="1">
      <alignment horizontal="center" vertical="center" wrapText="1"/>
      <protection hidden="1"/>
    </xf>
    <xf numFmtId="165" fontId="3" fillId="0" borderId="2" xfId="0" applyNumberFormat="1" applyFont="1" applyFill="1" applyBorder="1" applyAlignment="1" applyProtection="1">
      <alignment horizontal="center" vertical="center" wrapText="1"/>
      <protection hidden="1"/>
    </xf>
    <xf numFmtId="0" fontId="3" fillId="0" borderId="6" xfId="0" applyFont="1" applyFill="1" applyBorder="1" applyAlignment="1" applyProtection="1">
      <alignment horizontal="center" wrapText="1"/>
      <protection hidden="1"/>
    </xf>
    <xf numFmtId="164" fontId="3" fillId="0" borderId="0" xfId="0" applyNumberFormat="1" applyFont="1" applyBorder="1" applyAlignment="1" applyProtection="1">
      <alignment horizontal="center" vertical="center" wrapText="1"/>
      <protection hidden="1"/>
    </xf>
    <xf numFmtId="0" fontId="3" fillId="0" borderId="6" xfId="0" applyFont="1" applyFill="1" applyBorder="1" applyAlignment="1" applyProtection="1">
      <alignment horizontal="left" wrapText="1"/>
      <protection hidden="1"/>
    </xf>
    <xf numFmtId="0" fontId="3" fillId="0" borderId="0" xfId="0" applyFont="1" applyFill="1" applyBorder="1" applyAlignment="1" applyProtection="1">
      <alignment horizontal="left" wrapText="1"/>
      <protection hidden="1"/>
    </xf>
    <xf numFmtId="0" fontId="3" fillId="0" borderId="25" xfId="0" applyFont="1" applyFill="1" applyBorder="1" applyAlignment="1" applyProtection="1">
      <alignment horizontal="left" wrapText="1"/>
      <protection hidden="1"/>
    </xf>
    <xf numFmtId="165" fontId="3" fillId="0" borderId="2" xfId="0" applyNumberFormat="1" applyFont="1" applyFill="1" applyBorder="1" applyAlignment="1" applyProtection="1">
      <alignment horizontal="left" wrapText="1"/>
      <protection hidden="1"/>
    </xf>
    <xf numFmtId="0" fontId="5" fillId="0" borderId="0" xfId="0" applyFont="1" applyAlignment="1" applyProtection="1">
      <protection hidden="1"/>
    </xf>
    <xf numFmtId="0" fontId="3" fillId="2" borderId="20" xfId="0" applyFont="1" applyFill="1" applyBorder="1" applyAlignment="1" applyProtection="1">
      <alignment horizontal="center" vertical="center" wrapText="1"/>
      <protection hidden="1"/>
    </xf>
    <xf numFmtId="0" fontId="1" fillId="0" borderId="0" xfId="0" applyFont="1" applyAlignment="1" applyProtection="1">
      <alignment vertical="center" wrapText="1"/>
      <protection hidden="1"/>
    </xf>
    <xf numFmtId="0" fontId="0" fillId="0" borderId="0" xfId="0" applyAlignment="1" applyProtection="1">
      <alignment vertical="center"/>
      <protection hidden="1"/>
    </xf>
    <xf numFmtId="0" fontId="1" fillId="0" borderId="0" xfId="1" applyFont="1" applyAlignment="1" applyProtection="1">
      <alignment vertical="center"/>
      <protection hidden="1"/>
    </xf>
    <xf numFmtId="0" fontId="1" fillId="0" borderId="0" xfId="0" applyFont="1" applyAlignment="1" applyProtection="1">
      <alignment horizontal="left" vertical="center"/>
      <protection hidden="1"/>
    </xf>
    <xf numFmtId="0" fontId="1" fillId="0" borderId="0" xfId="0" applyFont="1" applyAlignment="1" applyProtection="1">
      <alignment horizontal="center" vertical="center"/>
      <protection hidden="1"/>
    </xf>
    <xf numFmtId="0" fontId="2"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1" fillId="0" borderId="0" xfId="0" applyFont="1" applyAlignment="1" applyProtection="1">
      <alignment vertical="center"/>
      <protection hidden="1"/>
    </xf>
    <xf numFmtId="0" fontId="12" fillId="0" borderId="0" xfId="0" applyFont="1" applyAlignment="1" applyProtection="1">
      <protection hidden="1"/>
    </xf>
    <xf numFmtId="0" fontId="11" fillId="0" borderId="0" xfId="0" applyFont="1" applyAlignment="1" applyProtection="1">
      <alignment vertical="center" wrapText="1"/>
      <protection hidden="1"/>
    </xf>
    <xf numFmtId="0" fontId="11" fillId="0" borderId="0" xfId="1" applyFont="1" applyAlignment="1" applyProtection="1">
      <alignment vertical="center"/>
      <protection hidden="1"/>
    </xf>
    <xf numFmtId="0" fontId="6" fillId="0" borderId="19" xfId="0" applyFont="1" applyFill="1" applyBorder="1" applyAlignment="1" applyProtection="1">
      <alignment horizontal="center" vertical="center" wrapText="1"/>
      <protection hidden="1"/>
    </xf>
    <xf numFmtId="165" fontId="3" fillId="0" borderId="12" xfId="0" applyNumberFormat="1" applyFont="1" applyFill="1" applyBorder="1" applyAlignment="1" applyProtection="1">
      <alignment horizontal="center" vertical="center" wrapText="1"/>
      <protection hidden="1"/>
    </xf>
    <xf numFmtId="0" fontId="6" fillId="3" borderId="0" xfId="0" applyFont="1" applyFill="1" applyBorder="1" applyAlignment="1" applyProtection="1">
      <alignment horizontal="left" vertical="center" wrapText="1"/>
      <protection hidden="1"/>
    </xf>
    <xf numFmtId="0" fontId="6" fillId="0" borderId="0" xfId="0" applyFont="1" applyBorder="1" applyAlignment="1" applyProtection="1">
      <alignment horizontal="left" vertical="top" wrapText="1"/>
      <protection hidden="1"/>
    </xf>
    <xf numFmtId="0" fontId="6" fillId="0" borderId="25" xfId="0" applyFont="1" applyBorder="1" applyAlignment="1" applyProtection="1">
      <alignment horizontal="left" vertical="center"/>
      <protection hidden="1"/>
    </xf>
    <xf numFmtId="0" fontId="6" fillId="0" borderId="2" xfId="0" applyFont="1" applyBorder="1" applyAlignment="1" applyProtection="1">
      <alignment horizontal="left" vertical="center"/>
      <protection hidden="1"/>
    </xf>
    <xf numFmtId="0" fontId="6" fillId="0" borderId="17" xfId="0" applyFont="1" applyBorder="1" applyAlignment="1" applyProtection="1">
      <alignment horizontal="left" vertical="center"/>
      <protection hidden="1"/>
    </xf>
    <xf numFmtId="0" fontId="3" fillId="2" borderId="13" xfId="0" applyFont="1" applyFill="1" applyBorder="1" applyAlignment="1" applyProtection="1">
      <alignment horizontal="left" vertical="center" wrapText="1"/>
      <protection hidden="1"/>
    </xf>
    <xf numFmtId="0" fontId="3" fillId="2" borderId="11" xfId="0" applyFont="1" applyFill="1" applyBorder="1" applyAlignment="1" applyProtection="1">
      <alignment horizontal="left" vertical="center" wrapText="1"/>
      <protection hidden="1"/>
    </xf>
    <xf numFmtId="0" fontId="6" fillId="0" borderId="19"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8" xfId="0" applyFont="1" applyBorder="1" applyAlignment="1" applyProtection="1">
      <alignment horizontal="left" vertical="center"/>
      <protection hidden="1"/>
    </xf>
    <xf numFmtId="0" fontId="6" fillId="0" borderId="6" xfId="0" applyFont="1" applyBorder="1" applyAlignment="1" applyProtection="1">
      <alignment horizontal="left" vertical="center"/>
      <protection hidden="1"/>
    </xf>
    <xf numFmtId="0" fontId="6" fillId="0" borderId="0" xfId="0" applyFont="1" applyBorder="1" applyAlignment="1" applyProtection="1">
      <alignment horizontal="left" vertical="center"/>
      <protection hidden="1"/>
    </xf>
    <xf numFmtId="0" fontId="6" fillId="0" borderId="7" xfId="0" applyFont="1" applyBorder="1" applyAlignment="1" applyProtection="1">
      <alignment horizontal="left" vertical="center"/>
      <protection hidden="1"/>
    </xf>
    <xf numFmtId="0" fontId="3" fillId="2" borderId="14" xfId="0" applyFont="1" applyFill="1" applyBorder="1" applyAlignment="1" applyProtection="1">
      <alignment horizontal="left" vertical="center" wrapText="1"/>
      <protection hidden="1"/>
    </xf>
    <xf numFmtId="0" fontId="6" fillId="0" borderId="11" xfId="0" applyFont="1" applyBorder="1" applyAlignment="1" applyProtection="1">
      <alignment horizontal="center" vertical="center" wrapText="1"/>
      <protection hidden="1"/>
    </xf>
    <xf numFmtId="0" fontId="6" fillId="0" borderId="16" xfId="0" applyFont="1" applyBorder="1" applyAlignment="1" applyProtection="1">
      <alignment horizontal="center" vertical="center" wrapText="1"/>
      <protection hidden="1"/>
    </xf>
    <xf numFmtId="0" fontId="6" fillId="0" borderId="0" xfId="0" applyFont="1" applyBorder="1" applyAlignment="1" applyProtection="1">
      <alignment horizontal="left" vertical="center" wrapText="1"/>
      <protection hidden="1"/>
    </xf>
    <xf numFmtId="0" fontId="6" fillId="0" borderId="0" xfId="0" applyFont="1" applyBorder="1" applyAlignment="1" applyProtection="1">
      <alignment horizontal="center" vertical="center" wrapText="1"/>
      <protection hidden="1"/>
    </xf>
    <xf numFmtId="0" fontId="11" fillId="0" borderId="0" xfId="0" applyFont="1" applyBorder="1" applyAlignment="1" applyProtection="1">
      <alignment vertical="center"/>
      <protection hidden="1"/>
    </xf>
    <xf numFmtId="0" fontId="1" fillId="0" borderId="0" xfId="0" applyFont="1" applyBorder="1" applyAlignment="1" applyProtection="1">
      <alignment vertical="center"/>
      <protection hidden="1"/>
    </xf>
    <xf numFmtId="0" fontId="2" fillId="0" borderId="0" xfId="0" applyFont="1" applyBorder="1" applyAlignment="1" applyProtection="1">
      <protection hidden="1"/>
    </xf>
    <xf numFmtId="0" fontId="3" fillId="2" borderId="3" xfId="0" applyFont="1" applyFill="1" applyBorder="1" applyAlignment="1" applyProtection="1">
      <alignment horizontal="left" vertical="center" wrapText="1"/>
      <protection hidden="1"/>
    </xf>
    <xf numFmtId="0" fontId="8" fillId="0" borderId="4" xfId="0" applyFont="1" applyBorder="1" applyAlignment="1" applyProtection="1">
      <alignment horizontal="left" vertical="center" wrapText="1"/>
      <protection hidden="1"/>
    </xf>
    <xf numFmtId="0" fontId="6" fillId="0" borderId="5" xfId="0" applyFont="1" applyBorder="1" applyAlignment="1" applyProtection="1">
      <alignment horizontal="left" vertical="center" wrapText="1"/>
      <protection hidden="1"/>
    </xf>
    <xf numFmtId="0" fontId="6" fillId="0" borderId="5" xfId="0" applyFont="1" applyBorder="1" applyAlignment="1" applyProtection="1">
      <alignment horizontal="left" vertical="top" wrapText="1"/>
      <protection hidden="1"/>
    </xf>
    <xf numFmtId="0" fontId="6" fillId="3" borderId="0" xfId="0" applyFont="1" applyFill="1" applyBorder="1" applyAlignment="1" applyProtection="1">
      <alignment horizontal="center" vertical="center" wrapText="1"/>
      <protection hidden="1"/>
    </xf>
    <xf numFmtId="0" fontId="0" fillId="0" borderId="0" xfId="0" applyAlignment="1">
      <alignment horizontal="left" vertical="center" wrapText="1"/>
    </xf>
    <xf numFmtId="0" fontId="0" fillId="0" borderId="0" xfId="0" applyBorder="1" applyAlignment="1">
      <alignment horizontal="left" vertical="center" wrapText="1"/>
    </xf>
    <xf numFmtId="0" fontId="0" fillId="0" borderId="0" xfId="0" applyBorder="1" applyAlignment="1">
      <alignment vertical="center"/>
    </xf>
    <xf numFmtId="0" fontId="0" fillId="0" borderId="0" xfId="0" applyBorder="1" applyAlignment="1">
      <alignment horizontal="left" vertical="center"/>
    </xf>
    <xf numFmtId="0" fontId="0" fillId="0" borderId="0" xfId="0" applyBorder="1" applyAlignment="1">
      <alignment vertical="center" wrapText="1"/>
    </xf>
    <xf numFmtId="0" fontId="0" fillId="0" borderId="0" xfId="0" applyBorder="1" applyAlignment="1">
      <alignment wrapText="1"/>
    </xf>
    <xf numFmtId="0" fontId="8" fillId="0" borderId="0" xfId="0" applyFont="1" applyBorder="1" applyAlignment="1" applyProtection="1">
      <alignment horizontal="left" vertical="center" wrapText="1"/>
      <protection hidden="1"/>
    </xf>
    <xf numFmtId="0" fontId="3" fillId="2" borderId="13" xfId="0" applyFont="1" applyFill="1" applyBorder="1" applyAlignment="1" applyProtection="1">
      <alignment horizontal="center" vertical="top" wrapText="1"/>
      <protection hidden="1"/>
    </xf>
    <xf numFmtId="0" fontId="3" fillId="2" borderId="1" xfId="0" applyFont="1" applyFill="1" applyBorder="1" applyAlignment="1" applyProtection="1">
      <alignment horizontal="center" vertical="top" wrapText="1"/>
      <protection hidden="1"/>
    </xf>
    <xf numFmtId="0" fontId="6" fillId="3" borderId="6" xfId="0" applyFont="1" applyFill="1" applyBorder="1" applyAlignment="1" applyProtection="1">
      <alignment horizontal="center" vertical="center" wrapText="1"/>
      <protection hidden="1"/>
    </xf>
    <xf numFmtId="0" fontId="6" fillId="3" borderId="7" xfId="0" applyFont="1" applyFill="1" applyBorder="1" applyAlignment="1" applyProtection="1">
      <alignment horizontal="center" vertical="center" wrapText="1"/>
      <protection hidden="1"/>
    </xf>
    <xf numFmtId="0" fontId="1" fillId="5" borderId="0" xfId="0" applyFont="1" applyFill="1" applyBorder="1" applyAlignment="1" applyProtection="1">
      <alignment horizontal="center" vertical="center"/>
      <protection hidden="1"/>
    </xf>
    <xf numFmtId="0" fontId="6" fillId="0" borderId="28" xfId="0" applyFont="1" applyBorder="1" applyAlignment="1" applyProtection="1">
      <alignment horizontal="left" vertical="top" wrapText="1"/>
      <protection hidden="1"/>
    </xf>
    <xf numFmtId="0" fontId="0" fillId="0" borderId="7" xfId="0" applyBorder="1" applyAlignment="1">
      <alignment vertical="center" wrapText="1"/>
    </xf>
    <xf numFmtId="0" fontId="6" fillId="0" borderId="0" xfId="0" applyFont="1" applyBorder="1" applyAlignment="1" applyProtection="1">
      <alignment vertical="center" wrapText="1"/>
      <protection hidden="1"/>
    </xf>
    <xf numFmtId="0" fontId="0" fillId="0" borderId="0" xfId="0" applyBorder="1" applyAlignment="1">
      <alignment vertical="center" wrapText="1"/>
    </xf>
    <xf numFmtId="0" fontId="0" fillId="0" borderId="0" xfId="0" applyBorder="1" applyAlignment="1">
      <alignment horizontal="left" vertical="center" wrapText="1"/>
    </xf>
    <xf numFmtId="0" fontId="0" fillId="0" borderId="0" xfId="0" applyBorder="1" applyAlignment="1">
      <alignment vertical="center"/>
    </xf>
    <xf numFmtId="0" fontId="6" fillId="0" borderId="0" xfId="0" quotePrefix="1" applyFont="1"/>
    <xf numFmtId="0" fontId="6" fillId="0" borderId="26" xfId="0" applyFont="1" applyBorder="1" applyAlignment="1" applyProtection="1">
      <alignment horizontal="left" vertical="top" wrapText="1"/>
      <protection hidden="1"/>
    </xf>
    <xf numFmtId="0" fontId="6" fillId="0" borderId="0" xfId="0" applyFont="1" applyFill="1" applyBorder="1" applyAlignment="1" applyProtection="1">
      <alignment horizontal="center" vertical="center" wrapText="1"/>
      <protection hidden="1"/>
    </xf>
    <xf numFmtId="0" fontId="6" fillId="0" borderId="8" xfId="0" applyFont="1" applyBorder="1" applyAlignment="1" applyProtection="1">
      <alignment horizontal="left" vertical="top"/>
      <protection hidden="1"/>
    </xf>
    <xf numFmtId="0" fontId="6" fillId="0" borderId="5" xfId="0" applyFont="1" applyBorder="1" applyAlignment="1" applyProtection="1">
      <alignment horizontal="left" vertical="top"/>
      <protection hidden="1"/>
    </xf>
    <xf numFmtId="0" fontId="6" fillId="0" borderId="0" xfId="0" applyFont="1" applyBorder="1" applyAlignment="1" applyProtection="1">
      <alignment horizontal="left" vertical="top"/>
      <protection hidden="1"/>
    </xf>
    <xf numFmtId="0" fontId="0" fillId="0" borderId="0" xfId="0" applyBorder="1" applyAlignment="1">
      <alignment vertical="center" wrapText="1"/>
    </xf>
    <xf numFmtId="0" fontId="0" fillId="0" borderId="0" xfId="0" applyBorder="1" applyAlignment="1">
      <alignment vertical="center" wrapText="1"/>
    </xf>
    <xf numFmtId="0" fontId="6" fillId="0" borderId="8" xfId="0" applyFont="1" applyBorder="1" applyAlignment="1" applyProtection="1">
      <alignment horizontal="left" vertical="top" wrapText="1"/>
      <protection hidden="1"/>
    </xf>
    <xf numFmtId="0" fontId="1" fillId="0" borderId="0" xfId="0" applyFont="1" applyBorder="1" applyAlignment="1">
      <alignment horizontal="left" vertical="top"/>
    </xf>
    <xf numFmtId="0" fontId="1" fillId="0" borderId="9" xfId="0" applyFont="1" applyBorder="1" applyAlignment="1">
      <alignment horizontal="left" vertical="top"/>
    </xf>
    <xf numFmtId="0" fontId="1" fillId="0" borderId="6" xfId="0" applyFont="1" applyBorder="1" applyAlignment="1">
      <alignment vertical="top" wrapText="1"/>
    </xf>
    <xf numFmtId="0" fontId="1" fillId="0" borderId="0" xfId="0" applyFont="1" applyBorder="1" applyAlignment="1">
      <alignment vertical="top" wrapText="1"/>
    </xf>
    <xf numFmtId="0" fontId="1" fillId="0" borderId="9" xfId="0" applyFont="1" applyBorder="1" applyAlignment="1">
      <alignment vertical="top" wrapText="1"/>
    </xf>
    <xf numFmtId="0" fontId="1" fillId="0" borderId="0" xfId="0" applyFont="1" applyBorder="1" applyAlignment="1">
      <alignment horizontal="left" vertical="top" wrapText="1"/>
    </xf>
    <xf numFmtId="0" fontId="1" fillId="0" borderId="9" xfId="0" applyFont="1" applyBorder="1" applyAlignment="1">
      <alignment horizontal="left" vertical="top" wrapText="1"/>
    </xf>
    <xf numFmtId="0" fontId="1" fillId="0" borderId="25" xfId="0" applyFont="1" applyBorder="1" applyAlignment="1">
      <alignment vertical="top" wrapText="1"/>
    </xf>
    <xf numFmtId="0" fontId="1" fillId="0" borderId="2" xfId="0" applyFont="1" applyBorder="1" applyAlignment="1">
      <alignment vertical="top" wrapText="1"/>
    </xf>
    <xf numFmtId="0" fontId="1" fillId="0" borderId="27" xfId="0" applyFont="1" applyBorder="1" applyAlignment="1">
      <alignment vertical="top" wrapText="1"/>
    </xf>
    <xf numFmtId="0" fontId="1" fillId="0" borderId="2" xfId="0" applyFont="1" applyBorder="1" applyAlignment="1">
      <alignment horizontal="left" vertical="top" wrapText="1"/>
    </xf>
    <xf numFmtId="0" fontId="1" fillId="0" borderId="27" xfId="0" applyFont="1" applyBorder="1" applyAlignment="1">
      <alignment horizontal="left" vertical="top" wrapText="1"/>
    </xf>
    <xf numFmtId="0" fontId="6" fillId="0" borderId="0" xfId="0" applyFont="1" applyBorder="1" applyAlignment="1" applyProtection="1">
      <alignment horizontal="left" vertical="center" wrapText="1"/>
      <protection hidden="1"/>
    </xf>
    <xf numFmtId="0" fontId="6" fillId="0" borderId="2" xfId="0" applyFont="1" applyBorder="1" applyAlignment="1" applyProtection="1">
      <alignment horizontal="left" vertical="center" wrapText="1"/>
      <protection hidden="1"/>
    </xf>
    <xf numFmtId="0" fontId="1" fillId="0" borderId="9" xfId="0" applyFont="1" applyBorder="1" applyAlignment="1">
      <alignment vertical="center" wrapText="1"/>
    </xf>
    <xf numFmtId="0" fontId="1" fillId="0" borderId="27" xfId="0" applyFont="1" applyBorder="1" applyAlignment="1">
      <alignment vertical="center" wrapText="1"/>
    </xf>
    <xf numFmtId="0" fontId="1" fillId="0" borderId="0" xfId="0" applyFont="1" applyBorder="1" applyAlignment="1">
      <alignment horizontal="center" vertical="center" wrapText="1"/>
    </xf>
    <xf numFmtId="0" fontId="6" fillId="0" borderId="8" xfId="0" applyFont="1" applyFill="1" applyBorder="1" applyAlignment="1" applyProtection="1">
      <alignment horizontal="center" vertical="center" wrapText="1"/>
      <protection hidden="1"/>
    </xf>
    <xf numFmtId="0" fontId="6" fillId="0" borderId="26" xfId="0" applyFont="1" applyFill="1" applyBorder="1" applyAlignment="1" applyProtection="1">
      <alignment horizontal="center" vertical="center" wrapText="1"/>
      <protection hidden="1"/>
    </xf>
    <xf numFmtId="0" fontId="1" fillId="0" borderId="2" xfId="0" applyFont="1" applyBorder="1" applyAlignment="1">
      <alignment horizontal="center" vertical="center" wrapText="1"/>
    </xf>
    <xf numFmtId="0" fontId="6" fillId="0" borderId="12" xfId="0" applyFont="1" applyBorder="1" applyAlignment="1" applyProtection="1">
      <alignment horizontal="left" vertical="center" wrapText="1"/>
      <protection hidden="1"/>
    </xf>
    <xf numFmtId="0" fontId="1" fillId="0" borderId="12" xfId="0" applyFont="1" applyBorder="1" applyAlignment="1">
      <alignment vertical="center" wrapText="1"/>
    </xf>
    <xf numFmtId="0" fontId="1" fillId="0" borderId="15" xfId="0" applyFont="1" applyBorder="1" applyAlignment="1">
      <alignment vertical="center" wrapText="1"/>
    </xf>
    <xf numFmtId="0" fontId="6" fillId="0" borderId="0" xfId="0" applyFont="1" applyBorder="1" applyAlignment="1" applyProtection="1">
      <alignment horizontal="left" vertical="center" wrapText="1"/>
      <protection hidden="1"/>
    </xf>
    <xf numFmtId="0" fontId="1" fillId="0" borderId="0" xfId="0" applyFont="1" applyBorder="1" applyAlignment="1">
      <alignment vertical="center" wrapText="1"/>
    </xf>
    <xf numFmtId="0" fontId="1" fillId="0" borderId="9" xfId="0" applyFont="1" applyBorder="1" applyAlignment="1">
      <alignment vertical="center" wrapText="1"/>
    </xf>
    <xf numFmtId="0" fontId="6" fillId="0" borderId="2" xfId="0" applyFont="1" applyBorder="1" applyAlignment="1" applyProtection="1">
      <alignment horizontal="left" vertical="center" wrapText="1"/>
      <protection hidden="1"/>
    </xf>
    <xf numFmtId="0" fontId="1" fillId="0" borderId="2" xfId="0" applyFont="1" applyBorder="1" applyAlignment="1">
      <alignment vertical="center" wrapText="1"/>
    </xf>
    <xf numFmtId="0" fontId="1" fillId="0" borderId="27" xfId="0" applyFont="1" applyBorder="1" applyAlignment="1">
      <alignment vertical="center" wrapText="1"/>
    </xf>
    <xf numFmtId="0" fontId="6" fillId="0" borderId="10" xfId="0" applyFont="1" applyFill="1" applyBorder="1" applyAlignment="1" applyProtection="1">
      <alignment horizontal="center" vertical="center" wrapText="1"/>
      <protection hidden="1"/>
    </xf>
    <xf numFmtId="0" fontId="6" fillId="0" borderId="12" xfId="0" applyFont="1" applyFill="1" applyBorder="1" applyAlignment="1" applyProtection="1">
      <alignment horizontal="center" vertical="center" wrapText="1"/>
      <protection hidden="1"/>
    </xf>
    <xf numFmtId="0" fontId="6" fillId="0" borderId="8" xfId="0" applyFont="1" applyFill="1" applyBorder="1" applyAlignment="1" applyProtection="1">
      <alignment horizontal="center" vertical="center" wrapText="1"/>
      <protection hidden="1"/>
    </xf>
    <xf numFmtId="0" fontId="6" fillId="0" borderId="0" xfId="0" applyFont="1" applyFill="1" applyBorder="1" applyAlignment="1" applyProtection="1">
      <alignment horizontal="center" vertical="center" wrapText="1"/>
      <protection hidden="1"/>
    </xf>
    <xf numFmtId="0" fontId="6" fillId="0" borderId="26" xfId="0" applyFont="1" applyFill="1" applyBorder="1" applyAlignment="1" applyProtection="1">
      <alignment horizontal="center" vertical="center" wrapText="1"/>
      <protection hidden="1"/>
    </xf>
    <xf numFmtId="0" fontId="6" fillId="0" borderId="2" xfId="0" applyFont="1" applyFill="1" applyBorder="1" applyAlignment="1" applyProtection="1">
      <alignment horizontal="center" vertical="center" wrapText="1"/>
      <protection hidden="1"/>
    </xf>
    <xf numFmtId="0" fontId="6" fillId="0" borderId="0" xfId="0" applyFont="1" applyFill="1" applyBorder="1" applyAlignment="1" applyProtection="1">
      <alignment horizontal="left" wrapText="1"/>
      <protection hidden="1"/>
    </xf>
    <xf numFmtId="0" fontId="6" fillId="0" borderId="7" xfId="0" applyFont="1" applyFill="1" applyBorder="1" applyAlignment="1" applyProtection="1">
      <alignment horizontal="left" wrapText="1"/>
      <protection hidden="1"/>
    </xf>
    <xf numFmtId="0" fontId="1" fillId="0" borderId="7" xfId="0" applyFont="1" applyBorder="1" applyAlignment="1">
      <alignment wrapText="1"/>
    </xf>
    <xf numFmtId="49" fontId="6" fillId="0" borderId="0" xfId="0" applyNumberFormat="1" applyFont="1" applyFill="1" applyBorder="1" applyAlignment="1" applyProtection="1">
      <alignment horizontal="left" vertical="center" wrapText="1"/>
      <protection hidden="1"/>
    </xf>
    <xf numFmtId="49" fontId="6" fillId="0" borderId="7" xfId="0" applyNumberFormat="1" applyFont="1" applyFill="1" applyBorder="1" applyAlignment="1" applyProtection="1">
      <alignment horizontal="left" vertical="center" wrapText="1"/>
      <protection hidden="1"/>
    </xf>
    <xf numFmtId="0" fontId="1" fillId="0" borderId="7" xfId="0" applyFont="1" applyBorder="1" applyAlignment="1">
      <alignment vertical="center" wrapText="1"/>
    </xf>
    <xf numFmtId="0" fontId="1" fillId="0" borderId="7" xfId="0" applyFont="1" applyBorder="1" applyAlignment="1">
      <alignment vertical="center"/>
    </xf>
    <xf numFmtId="49" fontId="6" fillId="0" borderId="2" xfId="0" applyNumberFormat="1" applyFont="1" applyFill="1" applyBorder="1" applyAlignment="1" applyProtection="1">
      <alignment horizontal="left" vertical="center" wrapText="1"/>
      <protection hidden="1"/>
    </xf>
    <xf numFmtId="0" fontId="1" fillId="0" borderId="17" xfId="0" applyFont="1" applyBorder="1" applyAlignment="1">
      <alignment vertical="center"/>
    </xf>
    <xf numFmtId="0" fontId="6" fillId="0" borderId="6" xfId="0" applyFont="1" applyBorder="1" applyAlignment="1" applyProtection="1">
      <alignment horizontal="left" vertical="top" wrapText="1"/>
      <protection hidden="1"/>
    </xf>
    <xf numFmtId="0" fontId="1" fillId="0" borderId="0" xfId="0" applyFont="1" applyBorder="1" applyAlignment="1">
      <alignment horizontal="left" vertical="top" wrapText="1"/>
    </xf>
    <xf numFmtId="0" fontId="1" fillId="0" borderId="9" xfId="0" applyFont="1" applyBorder="1" applyAlignment="1">
      <alignment horizontal="left" vertical="top" wrapText="1"/>
    </xf>
    <xf numFmtId="0" fontId="1" fillId="0" borderId="6" xfId="0" applyFont="1" applyBorder="1" applyAlignment="1">
      <alignment vertical="top"/>
    </xf>
    <xf numFmtId="0" fontId="1" fillId="0" borderId="0" xfId="0" applyFont="1" applyAlignment="1">
      <alignment vertical="top"/>
    </xf>
    <xf numFmtId="0" fontId="1" fillId="0" borderId="9" xfId="0" applyFont="1" applyBorder="1" applyAlignment="1">
      <alignment vertical="top"/>
    </xf>
    <xf numFmtId="0" fontId="6" fillId="0" borderId="8" xfId="0" applyFont="1" applyBorder="1" applyAlignment="1" applyProtection="1">
      <alignment horizontal="left" vertical="top" wrapText="1"/>
      <protection hidden="1"/>
    </xf>
    <xf numFmtId="0" fontId="6" fillId="0" borderId="6" xfId="0" applyFont="1" applyBorder="1" applyAlignment="1" applyProtection="1">
      <alignment horizontal="center" vertical="center" wrapText="1"/>
      <protection hidden="1"/>
    </xf>
    <xf numFmtId="0" fontId="1" fillId="0" borderId="0" xfId="0" applyFont="1" applyBorder="1" applyAlignment="1">
      <alignment horizontal="center" vertical="center" wrapText="1"/>
    </xf>
    <xf numFmtId="0" fontId="1" fillId="0" borderId="9" xfId="0" applyFont="1" applyBorder="1" applyAlignment="1">
      <alignment horizontal="center" vertical="center" wrapText="1"/>
    </xf>
    <xf numFmtId="0" fontId="3" fillId="0" borderId="20" xfId="0" applyFont="1" applyBorder="1" applyAlignment="1" applyProtection="1">
      <alignment horizontal="left" vertical="center" wrapText="1"/>
      <protection hidden="1"/>
    </xf>
    <xf numFmtId="0" fontId="1" fillId="0" borderId="11" xfId="0" applyFont="1" applyBorder="1" applyAlignment="1">
      <alignment horizontal="left" vertical="center" wrapText="1"/>
    </xf>
    <xf numFmtId="0" fontId="1" fillId="0" borderId="16" xfId="0" applyFont="1" applyBorder="1" applyAlignment="1">
      <alignment horizontal="left" vertical="center" wrapText="1"/>
    </xf>
    <xf numFmtId="0" fontId="3" fillId="0" borderId="2" xfId="0" applyFont="1" applyFill="1" applyBorder="1" applyAlignment="1" applyProtection="1">
      <alignment horizontal="center" wrapText="1"/>
      <protection hidden="1"/>
    </xf>
    <xf numFmtId="0" fontId="3" fillId="0" borderId="0" xfId="0" applyFont="1" applyFill="1" applyBorder="1" applyAlignment="1" applyProtection="1">
      <alignment horizontal="center" wrapText="1"/>
      <protection hidden="1"/>
    </xf>
    <xf numFmtId="0" fontId="6" fillId="0" borderId="10" xfId="0" applyFont="1" applyBorder="1" applyAlignment="1" applyProtection="1">
      <alignment horizontal="left" vertical="center" wrapText="1"/>
      <protection hidden="1"/>
    </xf>
    <xf numFmtId="0" fontId="6" fillId="0" borderId="12" xfId="0" applyFont="1" applyBorder="1" applyAlignment="1">
      <alignment vertical="center" wrapText="1"/>
    </xf>
    <xf numFmtId="0" fontId="6" fillId="0" borderId="15" xfId="0" applyFont="1" applyBorder="1" applyAlignment="1">
      <alignment vertical="center" wrapText="1"/>
    </xf>
    <xf numFmtId="0" fontId="6" fillId="0" borderId="8" xfId="0" applyFont="1" applyBorder="1" applyAlignment="1">
      <alignment vertical="center" wrapText="1"/>
    </xf>
    <xf numFmtId="0" fontId="6" fillId="0" borderId="0" xfId="0" applyFont="1" applyBorder="1" applyAlignment="1">
      <alignment vertical="center" wrapText="1"/>
    </xf>
    <xf numFmtId="0" fontId="6" fillId="0" borderId="9" xfId="0" applyFont="1" applyBorder="1" applyAlignment="1">
      <alignment vertical="center" wrapText="1"/>
    </xf>
    <xf numFmtId="0" fontId="3" fillId="0" borderId="13" xfId="0" applyFont="1" applyBorder="1" applyAlignment="1" applyProtection="1">
      <alignment horizontal="left" vertical="center" wrapText="1"/>
      <protection hidden="1"/>
    </xf>
    <xf numFmtId="0" fontId="1" fillId="0" borderId="14" xfId="0" applyFont="1" applyBorder="1" applyAlignment="1">
      <alignment horizontal="left" vertical="center" wrapText="1"/>
    </xf>
    <xf numFmtId="0" fontId="6" fillId="0" borderId="8" xfId="0" applyFont="1" applyBorder="1" applyAlignment="1" applyProtection="1">
      <alignment horizontal="left" vertical="center" wrapText="1"/>
      <protection hidden="1"/>
    </xf>
    <xf numFmtId="0" fontId="1" fillId="0" borderId="26" xfId="0" applyFont="1" applyBorder="1" applyAlignment="1">
      <alignment vertical="center" wrapText="1"/>
    </xf>
    <xf numFmtId="0" fontId="6" fillId="0" borderId="7" xfId="0" applyFont="1" applyBorder="1" applyAlignment="1" applyProtection="1">
      <alignment horizontal="left" vertical="center" wrapText="1"/>
      <protection hidden="1"/>
    </xf>
    <xf numFmtId="0" fontId="6" fillId="0" borderId="20" xfId="0" applyFont="1" applyBorder="1" applyAlignment="1" applyProtection="1">
      <alignment horizontal="center" vertical="center" wrapText="1"/>
      <protection hidden="1"/>
    </xf>
    <xf numFmtId="0" fontId="1" fillId="0" borderId="11" xfId="0" applyFont="1" applyBorder="1" applyAlignment="1">
      <alignment horizontal="center" vertical="center" wrapText="1"/>
    </xf>
    <xf numFmtId="0" fontId="8" fillId="0" borderId="10" xfId="0" applyFont="1" applyBorder="1" applyAlignment="1" applyProtection="1">
      <alignment horizontal="left" vertical="center" wrapText="1"/>
      <protection hidden="1"/>
    </xf>
    <xf numFmtId="0" fontId="1" fillId="0" borderId="12" xfId="0" applyFont="1" applyBorder="1" applyAlignment="1">
      <alignment horizontal="left" vertical="center" wrapText="1"/>
    </xf>
    <xf numFmtId="0" fontId="1" fillId="0" borderId="15" xfId="0" applyFont="1" applyBorder="1" applyAlignment="1">
      <alignment horizontal="left" vertical="center" wrapText="1"/>
    </xf>
    <xf numFmtId="0" fontId="6" fillId="0" borderId="8" xfId="0" applyFont="1" applyBorder="1" applyAlignment="1" applyProtection="1">
      <alignment horizontal="center" vertical="center" wrapText="1"/>
      <protection hidden="1"/>
    </xf>
    <xf numFmtId="0" fontId="8" fillId="0" borderId="19" xfId="0" applyFont="1" applyBorder="1" applyAlignment="1" applyProtection="1">
      <alignment horizontal="left" vertical="center" wrapText="1"/>
      <protection hidden="1"/>
    </xf>
    <xf numFmtId="0" fontId="6" fillId="3" borderId="6" xfId="0" applyFont="1" applyFill="1" applyBorder="1" applyAlignment="1" applyProtection="1">
      <alignment horizontal="left" vertical="center" wrapText="1"/>
      <protection hidden="1"/>
    </xf>
    <xf numFmtId="0" fontId="1" fillId="0" borderId="0" xfId="0" applyFont="1" applyBorder="1" applyAlignment="1">
      <alignment horizontal="left" vertical="center" wrapText="1"/>
    </xf>
    <xf numFmtId="0" fontId="1" fillId="0" borderId="7" xfId="0" applyFont="1" applyBorder="1" applyAlignment="1">
      <alignment horizontal="left" vertical="center" wrapText="1"/>
    </xf>
    <xf numFmtId="0" fontId="0" fillId="0" borderId="11" xfId="0" applyBorder="1" applyAlignment="1">
      <alignment horizontal="left" vertical="center" wrapText="1"/>
    </xf>
    <xf numFmtId="0" fontId="0" fillId="0" borderId="16" xfId="0" applyBorder="1" applyAlignment="1">
      <alignment horizontal="left" vertical="center" wrapText="1"/>
    </xf>
    <xf numFmtId="0" fontId="6" fillId="0" borderId="0" xfId="0" quotePrefix="1" applyFont="1" applyBorder="1" applyAlignment="1" applyProtection="1">
      <alignment horizontal="left" vertical="center" wrapText="1"/>
      <protection hidden="1"/>
    </xf>
    <xf numFmtId="0" fontId="6" fillId="0" borderId="2" xfId="0" quotePrefix="1" applyFont="1" applyBorder="1" applyAlignment="1" applyProtection="1">
      <alignment horizontal="left" vertical="center" wrapText="1"/>
      <protection hidden="1"/>
    </xf>
    <xf numFmtId="0" fontId="1" fillId="0" borderId="2" xfId="0" applyFont="1" applyBorder="1" applyAlignment="1">
      <alignment horizontal="left" vertical="center" wrapText="1"/>
    </xf>
    <xf numFmtId="0" fontId="6" fillId="0" borderId="12" xfId="0" applyFont="1" applyFill="1" applyBorder="1" applyAlignment="1" applyProtection="1">
      <alignment horizontal="left" wrapText="1"/>
      <protection hidden="1"/>
    </xf>
    <xf numFmtId="0" fontId="1" fillId="0" borderId="18" xfId="0" applyFont="1" applyBorder="1" applyAlignment="1">
      <alignment wrapText="1"/>
    </xf>
    <xf numFmtId="0" fontId="0" fillId="0" borderId="7" xfId="0" applyBorder="1" applyAlignment="1">
      <alignment vertical="center" wrapText="1"/>
    </xf>
    <xf numFmtId="0" fontId="1" fillId="0" borderId="18" xfId="0" applyFont="1" applyBorder="1" applyAlignment="1">
      <alignment vertical="center" wrapText="1"/>
    </xf>
    <xf numFmtId="0" fontId="0" fillId="0" borderId="18" xfId="0" applyBorder="1" applyAlignment="1">
      <alignment vertical="center" wrapText="1"/>
    </xf>
    <xf numFmtId="0" fontId="6" fillId="0" borderId="0" xfId="0" applyFont="1" applyBorder="1" applyAlignment="1" applyProtection="1">
      <alignment vertical="center" wrapText="1"/>
      <protection hidden="1"/>
    </xf>
    <xf numFmtId="0" fontId="6" fillId="0" borderId="7" xfId="0" applyFont="1" applyBorder="1" applyAlignment="1" applyProtection="1">
      <alignment vertical="center" wrapText="1"/>
      <protection hidden="1"/>
    </xf>
    <xf numFmtId="49" fontId="6" fillId="0" borderId="0" xfId="0" applyNumberFormat="1" applyFont="1" applyBorder="1" applyAlignment="1" applyProtection="1">
      <alignment horizontal="left" vertical="center" wrapText="1"/>
      <protection hidden="1"/>
    </xf>
    <xf numFmtId="49" fontId="6" fillId="0" borderId="7" xfId="0" applyNumberFormat="1" applyFont="1" applyBorder="1" applyAlignment="1" applyProtection="1">
      <alignment horizontal="left" vertical="center" wrapText="1"/>
      <protection hidden="1"/>
    </xf>
    <xf numFmtId="0" fontId="0" fillId="0" borderId="7" xfId="0" applyBorder="1" applyAlignment="1">
      <alignment vertical="center"/>
    </xf>
    <xf numFmtId="0" fontId="4" fillId="4" borderId="21" xfId="0" applyFont="1" applyFill="1" applyBorder="1" applyAlignment="1" applyProtection="1">
      <alignment horizontal="left" vertical="center" wrapText="1"/>
      <protection hidden="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3" fillId="2" borderId="13" xfId="0" applyFont="1" applyFill="1" applyBorder="1" applyAlignment="1" applyProtection="1">
      <alignment horizontal="center" vertical="center" wrapText="1"/>
      <protection hidden="1"/>
    </xf>
    <xf numFmtId="0" fontId="0" fillId="0" borderId="11" xfId="0" applyBorder="1" applyAlignment="1">
      <alignment horizontal="center" vertical="center" wrapText="1"/>
    </xf>
    <xf numFmtId="0" fontId="0" fillId="0" borderId="16" xfId="0" applyBorder="1" applyAlignment="1">
      <alignment vertical="center"/>
    </xf>
    <xf numFmtId="0" fontId="3" fillId="0" borderId="20" xfId="0" applyFont="1" applyBorder="1" applyAlignment="1" applyProtection="1">
      <alignment horizontal="left" vertical="center"/>
      <protection hidden="1"/>
    </xf>
    <xf numFmtId="0" fontId="0" fillId="0" borderId="11" xfId="0" applyBorder="1" applyAlignment="1">
      <alignment horizontal="left" vertical="center"/>
    </xf>
    <xf numFmtId="0" fontId="0" fillId="0" borderId="16" xfId="0" applyBorder="1" applyAlignment="1">
      <alignment horizontal="left" vertical="center"/>
    </xf>
    <xf numFmtId="0" fontId="4" fillId="0" borderId="20" xfId="0" applyFont="1" applyBorder="1" applyAlignment="1" applyProtection="1">
      <alignment vertical="center"/>
      <protection hidden="1"/>
    </xf>
    <xf numFmtId="0" fontId="0" fillId="0" borderId="11" xfId="0" applyBorder="1" applyAlignment="1">
      <alignment vertical="center"/>
    </xf>
    <xf numFmtId="0" fontId="4" fillId="0" borderId="11" xfId="0" applyFont="1" applyFill="1" applyBorder="1" applyAlignment="1" applyProtection="1">
      <alignment horizontal="center" vertical="center"/>
      <protection hidden="1"/>
    </xf>
    <xf numFmtId="0" fontId="6" fillId="0" borderId="12" xfId="0" applyFont="1" applyBorder="1" applyAlignment="1" applyProtection="1">
      <alignment vertical="center" wrapText="1"/>
      <protection hidden="1"/>
    </xf>
    <xf numFmtId="0" fontId="6" fillId="0" borderId="0" xfId="0" applyFont="1" applyBorder="1" applyAlignment="1" applyProtection="1">
      <alignment horizontal="center" vertical="center" wrapText="1"/>
      <protection hidden="1"/>
    </xf>
    <xf numFmtId="0" fontId="1" fillId="0" borderId="0" xfId="0" applyFont="1" applyAlignment="1">
      <alignment vertical="center" wrapText="1"/>
    </xf>
    <xf numFmtId="0" fontId="0" fillId="0" borderId="0" xfId="0" applyAlignment="1">
      <alignment vertical="center" wrapText="1"/>
    </xf>
    <xf numFmtId="164" fontId="6" fillId="0" borderId="2" xfId="0" applyNumberFormat="1" applyFont="1" applyBorder="1" applyAlignment="1" applyProtection="1">
      <alignment horizontal="left" vertical="center" wrapText="1"/>
      <protection hidden="1"/>
    </xf>
    <xf numFmtId="0" fontId="6" fillId="0" borderId="0" xfId="0" applyFont="1" applyBorder="1" applyAlignment="1" applyProtection="1">
      <alignment horizontal="left" vertical="top" wrapText="1"/>
      <protection hidden="1"/>
    </xf>
    <xf numFmtId="0" fontId="6" fillId="0" borderId="7" xfId="0" applyFont="1" applyBorder="1" applyAlignment="1" applyProtection="1">
      <alignment horizontal="left" vertical="top" wrapText="1"/>
      <protection hidden="1"/>
    </xf>
  </cellXfs>
  <cellStyles count="2">
    <cellStyle name="Standard" xfId="0" builtinId="0"/>
    <cellStyle name="Standard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R220"/>
  <sheetViews>
    <sheetView tabSelected="1" view="pageBreakPreview" topLeftCell="A35" zoomScale="75" zoomScaleNormal="85" zoomScaleSheetLayoutView="75" workbookViewId="0">
      <selection activeCell="I41" sqref="I41:M41"/>
    </sheetView>
  </sheetViews>
  <sheetFormatPr baseColWidth="10" defaultColWidth="36.28515625" defaultRowHeight="12.75" x14ac:dyDescent="0.2"/>
  <cols>
    <col min="1" max="1" width="16.28515625" style="22" customWidth="1"/>
    <col min="2" max="5" width="16.140625" style="23" hidden="1" customWidth="1"/>
    <col min="6" max="6" width="16.140625" style="23" customWidth="1"/>
    <col min="7" max="7" width="22.42578125" style="23" bestFit="1" customWidth="1"/>
    <col min="8" max="8" width="22.42578125" style="23" customWidth="1"/>
    <col min="9" max="10" width="16.140625" style="23" customWidth="1"/>
    <col min="11" max="11" width="25.140625" style="23" customWidth="1"/>
    <col min="12" max="12" width="18.42578125" style="23" customWidth="1"/>
    <col min="13" max="13" width="144.7109375" style="23" customWidth="1"/>
    <col min="14" max="14" width="3.140625" style="23" customWidth="1"/>
    <col min="15" max="15" width="20.85546875" style="23" customWidth="1"/>
    <col min="16" max="16" width="12.42578125" style="23" customWidth="1"/>
    <col min="17" max="17" width="137" style="24" customWidth="1"/>
    <col min="18" max="18" width="0" style="26" hidden="1" customWidth="1"/>
    <col min="19" max="16384" width="36.28515625" style="2"/>
  </cols>
  <sheetData>
    <row r="1" spans="1:18" s="1" customFormat="1" ht="31.7" customHeight="1" x14ac:dyDescent="0.2">
      <c r="A1" s="180" t="s">
        <v>110</v>
      </c>
      <c r="B1" s="181"/>
      <c r="C1" s="181"/>
      <c r="D1" s="181"/>
      <c r="E1" s="181"/>
      <c r="F1" s="181"/>
      <c r="G1" s="181"/>
      <c r="H1" s="181"/>
      <c r="I1" s="181"/>
      <c r="J1" s="181"/>
      <c r="K1" s="181"/>
      <c r="L1" s="181"/>
      <c r="M1" s="182"/>
      <c r="N1" s="59"/>
      <c r="O1" s="25"/>
    </row>
    <row r="2" spans="1:18" ht="24.75" customHeight="1" x14ac:dyDescent="0.2">
      <c r="A2" s="189" t="s">
        <v>109</v>
      </c>
      <c r="B2" s="190"/>
      <c r="C2" s="190"/>
      <c r="D2" s="190"/>
      <c r="E2" s="190"/>
      <c r="F2" s="190"/>
      <c r="G2" s="190"/>
      <c r="H2" s="191" t="s">
        <v>57</v>
      </c>
      <c r="I2" s="190"/>
      <c r="J2" s="190"/>
      <c r="K2" s="190"/>
      <c r="L2" s="190"/>
      <c r="M2" s="185"/>
      <c r="N2" s="60"/>
      <c r="O2" s="26"/>
      <c r="P2" s="2"/>
      <c r="Q2" s="2"/>
      <c r="R2" s="2"/>
    </row>
    <row r="3" spans="1:18" ht="51" customHeight="1" x14ac:dyDescent="0.2">
      <c r="A3" s="3" t="s">
        <v>56</v>
      </c>
      <c r="B3" s="65" t="s">
        <v>70</v>
      </c>
      <c r="C3" s="66" t="s">
        <v>73</v>
      </c>
      <c r="D3" s="66" t="s">
        <v>86</v>
      </c>
      <c r="E3" s="66" t="s">
        <v>111</v>
      </c>
      <c r="F3" s="66" t="s">
        <v>156</v>
      </c>
      <c r="G3" s="183" t="s">
        <v>55</v>
      </c>
      <c r="H3" s="184"/>
      <c r="I3" s="184"/>
      <c r="J3" s="184"/>
      <c r="K3" s="184"/>
      <c r="L3" s="184"/>
      <c r="M3" s="185"/>
      <c r="N3" s="60"/>
      <c r="O3" s="2"/>
      <c r="P3" s="2"/>
      <c r="Q3" s="2"/>
      <c r="R3" s="2"/>
    </row>
    <row r="4" spans="1:18" s="4" customFormat="1" ht="30" customHeight="1" x14ac:dyDescent="0.2">
      <c r="A4" s="186" t="s">
        <v>63</v>
      </c>
      <c r="B4" s="187"/>
      <c r="C4" s="187"/>
      <c r="D4" s="187"/>
      <c r="E4" s="187"/>
      <c r="F4" s="187"/>
      <c r="G4" s="187"/>
      <c r="H4" s="187"/>
      <c r="I4" s="187"/>
      <c r="J4" s="187"/>
      <c r="K4" s="187"/>
      <c r="L4" s="187"/>
      <c r="M4" s="188"/>
      <c r="N4" s="61"/>
      <c r="O4" s="27"/>
    </row>
    <row r="5" spans="1:18" ht="15.75" customHeight="1" x14ac:dyDescent="0.2">
      <c r="A5" s="5">
        <f>35240100</f>
        <v>35240100</v>
      </c>
      <c r="B5" s="6"/>
      <c r="C5" s="6"/>
      <c r="D5" s="6"/>
      <c r="E5" s="6">
        <v>15.27</v>
      </c>
      <c r="F5" s="6">
        <v>15.60594</v>
      </c>
      <c r="G5" s="192" t="s">
        <v>89</v>
      </c>
      <c r="H5" s="192"/>
      <c r="I5" s="192"/>
      <c r="J5" s="192"/>
      <c r="K5" s="192"/>
      <c r="L5" s="192"/>
      <c r="M5" s="174"/>
      <c r="N5" s="73"/>
      <c r="O5" s="2"/>
      <c r="P5" s="2"/>
      <c r="Q5" s="2"/>
      <c r="R5" s="2"/>
    </row>
    <row r="6" spans="1:18" ht="15.75" customHeight="1" x14ac:dyDescent="0.2">
      <c r="A6" s="5"/>
      <c r="B6" s="6"/>
      <c r="C6" s="6"/>
      <c r="D6" s="6"/>
      <c r="E6" s="6"/>
      <c r="F6" s="6"/>
      <c r="G6" s="108" t="s">
        <v>29</v>
      </c>
      <c r="H6" s="108"/>
      <c r="I6" s="76" t="s">
        <v>99</v>
      </c>
      <c r="J6" s="72"/>
      <c r="K6" s="72"/>
      <c r="L6" s="72"/>
      <c r="M6" s="71"/>
      <c r="N6" s="73"/>
      <c r="O6" s="2"/>
      <c r="P6" s="2"/>
      <c r="Q6" s="2"/>
      <c r="R6" s="2"/>
    </row>
    <row r="7" spans="1:18" ht="15.75" customHeight="1" x14ac:dyDescent="0.2">
      <c r="A7" s="5"/>
      <c r="B7" s="6"/>
      <c r="C7" s="6"/>
      <c r="D7" s="6"/>
      <c r="E7" s="6"/>
      <c r="F7" s="6"/>
      <c r="G7" s="72"/>
      <c r="H7" s="72"/>
      <c r="I7" s="76" t="s">
        <v>100</v>
      </c>
      <c r="J7" s="72"/>
      <c r="K7" s="72"/>
      <c r="L7" s="72"/>
      <c r="M7" s="71"/>
      <c r="N7" s="73"/>
      <c r="O7" s="2"/>
      <c r="P7" s="2"/>
      <c r="Q7" s="2"/>
      <c r="R7" s="2"/>
    </row>
    <row r="8" spans="1:18" ht="15.75" customHeight="1" x14ac:dyDescent="0.2">
      <c r="A8" s="5"/>
      <c r="B8" s="6"/>
      <c r="C8" s="6"/>
      <c r="D8" s="6"/>
      <c r="E8" s="6"/>
      <c r="F8" s="6"/>
      <c r="G8" s="72"/>
      <c r="H8" s="72"/>
      <c r="I8" s="76" t="s">
        <v>101</v>
      </c>
      <c r="J8" s="72"/>
      <c r="K8" s="72"/>
      <c r="L8" s="72"/>
      <c r="M8" s="71"/>
      <c r="N8" s="73"/>
      <c r="O8" s="2"/>
      <c r="P8" s="2"/>
      <c r="Q8" s="2"/>
      <c r="R8" s="2"/>
    </row>
    <row r="9" spans="1:18" ht="15.6" customHeight="1" x14ac:dyDescent="0.2">
      <c r="A9" s="5">
        <v>35240110</v>
      </c>
      <c r="B9" s="6">
        <v>14.248702919499998</v>
      </c>
      <c r="C9" s="6">
        <f>ROUND(B9+(B9*2/100),2)</f>
        <v>14.53</v>
      </c>
      <c r="D9" s="6">
        <f>ROUND(C9+(C9*2.9/100),2)</f>
        <v>14.95</v>
      </c>
      <c r="E9" s="6">
        <f>ROUND(D9+(D9*2.15/100),2)</f>
        <v>15.27</v>
      </c>
      <c r="F9" s="6">
        <v>15.60594</v>
      </c>
      <c r="G9" s="175" t="s">
        <v>120</v>
      </c>
      <c r="H9" s="175"/>
      <c r="I9" s="175"/>
      <c r="J9" s="175"/>
      <c r="K9" s="175"/>
      <c r="L9" s="175"/>
      <c r="M9" s="125"/>
      <c r="N9" s="62"/>
      <c r="O9" s="2"/>
      <c r="P9" s="2"/>
      <c r="Q9" s="2"/>
      <c r="R9" s="2"/>
    </row>
    <row r="10" spans="1:18" ht="13.15" customHeight="1" x14ac:dyDescent="0.2">
      <c r="A10" s="5">
        <v>35240111</v>
      </c>
      <c r="B10" s="6">
        <v>28.532300621659999</v>
      </c>
      <c r="C10" s="6">
        <f t="shared" ref="C10:C53" si="0">ROUND(B10+(B10*2/100),2)</f>
        <v>29.1</v>
      </c>
      <c r="D10" s="6">
        <f t="shared" ref="D10:D53" si="1">ROUND(C10+(C10*2.9/100),2)</f>
        <v>29.94</v>
      </c>
      <c r="E10" s="6">
        <f t="shared" ref="E10:E53" si="2">ROUND(D10+(D10*2.15/100),2)</f>
        <v>30.58</v>
      </c>
      <c r="F10" s="6">
        <v>31.252759999999999</v>
      </c>
      <c r="G10" s="175" t="s">
        <v>121</v>
      </c>
      <c r="H10" s="175"/>
      <c r="I10" s="175"/>
      <c r="J10" s="175"/>
      <c r="K10" s="175"/>
      <c r="L10" s="176"/>
      <c r="M10" s="126"/>
      <c r="N10" s="60"/>
      <c r="O10" s="2"/>
      <c r="P10" s="2"/>
      <c r="Q10" s="2"/>
      <c r="R10" s="2"/>
    </row>
    <row r="11" spans="1:18" ht="17.45" customHeight="1" x14ac:dyDescent="0.2">
      <c r="A11" s="7">
        <v>35240112</v>
      </c>
      <c r="B11" s="6">
        <v>57.064601243319999</v>
      </c>
      <c r="C11" s="6">
        <f t="shared" si="0"/>
        <v>58.21</v>
      </c>
      <c r="D11" s="6">
        <f t="shared" si="1"/>
        <v>59.9</v>
      </c>
      <c r="E11" s="6">
        <f t="shared" si="2"/>
        <v>61.19</v>
      </c>
      <c r="F11" s="6">
        <v>62.536180000000002</v>
      </c>
      <c r="G11" s="175" t="s">
        <v>122</v>
      </c>
      <c r="H11" s="175"/>
      <c r="I11" s="175"/>
      <c r="J11" s="175"/>
      <c r="K11" s="175"/>
      <c r="L11" s="176"/>
      <c r="M11" s="126"/>
      <c r="N11" s="60"/>
      <c r="O11" s="2"/>
      <c r="P11" s="2"/>
      <c r="Q11" s="2"/>
      <c r="R11" s="2"/>
    </row>
    <row r="12" spans="1:18" ht="15" customHeight="1" x14ac:dyDescent="0.2">
      <c r="A12" s="7">
        <v>35240113</v>
      </c>
      <c r="B12" s="6">
        <v>85.562007082320008</v>
      </c>
      <c r="C12" s="6">
        <f t="shared" si="0"/>
        <v>87.27</v>
      </c>
      <c r="D12" s="6">
        <f t="shared" si="1"/>
        <v>89.8</v>
      </c>
      <c r="E12" s="6">
        <f t="shared" si="2"/>
        <v>91.73</v>
      </c>
      <c r="F12" s="6">
        <v>93.748060000000009</v>
      </c>
      <c r="G12" s="175" t="s">
        <v>123</v>
      </c>
      <c r="H12" s="175"/>
      <c r="I12" s="175"/>
      <c r="J12" s="175"/>
      <c r="K12" s="175"/>
      <c r="L12" s="176"/>
      <c r="M12" s="126"/>
      <c r="N12" s="60"/>
      <c r="O12" s="2"/>
      <c r="P12" s="2"/>
      <c r="Q12" s="2"/>
      <c r="R12" s="2"/>
    </row>
    <row r="13" spans="1:18" ht="21.6" customHeight="1" x14ac:dyDescent="0.2">
      <c r="A13" s="8">
        <v>35240114</v>
      </c>
      <c r="B13" s="6">
        <v>128.35464221769999</v>
      </c>
      <c r="C13" s="6">
        <f t="shared" si="0"/>
        <v>130.91999999999999</v>
      </c>
      <c r="D13" s="6">
        <f t="shared" si="1"/>
        <v>134.72</v>
      </c>
      <c r="E13" s="6">
        <f t="shared" si="2"/>
        <v>137.62</v>
      </c>
      <c r="F13" s="6">
        <v>140.64764000000002</v>
      </c>
      <c r="G13" s="175" t="s">
        <v>124</v>
      </c>
      <c r="H13" s="175"/>
      <c r="I13" s="175"/>
      <c r="J13" s="175"/>
      <c r="K13" s="175"/>
      <c r="L13" s="176"/>
      <c r="M13" s="126"/>
      <c r="N13" s="60"/>
      <c r="O13" s="2"/>
      <c r="P13" s="2"/>
      <c r="Q13" s="2"/>
      <c r="R13" s="2"/>
    </row>
    <row r="14" spans="1:18" ht="19.350000000000001" customHeight="1" x14ac:dyDescent="0.2">
      <c r="A14" s="8">
        <v>35240115</v>
      </c>
      <c r="B14" s="6">
        <v>171.10075097619998</v>
      </c>
      <c r="C14" s="6">
        <f t="shared" si="0"/>
        <v>174.52</v>
      </c>
      <c r="D14" s="6">
        <f t="shared" si="1"/>
        <v>179.58</v>
      </c>
      <c r="E14" s="6">
        <f t="shared" si="2"/>
        <v>183.44</v>
      </c>
      <c r="F14" s="6">
        <v>187.47567999999998</v>
      </c>
      <c r="G14" s="175" t="s">
        <v>125</v>
      </c>
      <c r="H14" s="175"/>
      <c r="I14" s="175"/>
      <c r="J14" s="175"/>
      <c r="K14" s="175"/>
      <c r="L14" s="176"/>
      <c r="M14" s="126"/>
      <c r="N14" s="60"/>
      <c r="O14" s="2"/>
      <c r="P14" s="2"/>
      <c r="Q14" s="2"/>
      <c r="R14" s="2"/>
    </row>
    <row r="15" spans="1:18" ht="18.75" customHeight="1" x14ac:dyDescent="0.2">
      <c r="A15" s="8">
        <v>35240116</v>
      </c>
      <c r="B15" s="6">
        <v>256.61623168163999</v>
      </c>
      <c r="C15" s="6">
        <f t="shared" si="0"/>
        <v>261.75</v>
      </c>
      <c r="D15" s="6">
        <f t="shared" si="1"/>
        <v>269.33999999999997</v>
      </c>
      <c r="E15" s="6">
        <f t="shared" si="2"/>
        <v>275.13</v>
      </c>
      <c r="F15" s="6">
        <v>281.18286000000001</v>
      </c>
      <c r="G15" s="175" t="s">
        <v>126</v>
      </c>
      <c r="H15" s="175"/>
      <c r="I15" s="175"/>
      <c r="J15" s="175"/>
      <c r="K15" s="175"/>
      <c r="L15" s="176"/>
      <c r="M15" s="126"/>
      <c r="N15" s="60"/>
      <c r="O15" s="2"/>
      <c r="P15" s="2"/>
      <c r="Q15" s="2"/>
      <c r="R15" s="2"/>
    </row>
    <row r="16" spans="1:18" ht="18.75" customHeight="1" x14ac:dyDescent="0.2">
      <c r="A16" s="8">
        <v>35240119</v>
      </c>
      <c r="B16" s="6"/>
      <c r="C16" s="6"/>
      <c r="D16" s="6"/>
      <c r="E16" s="6">
        <v>15.27</v>
      </c>
      <c r="F16" s="6">
        <v>15.60594</v>
      </c>
      <c r="G16" s="197" t="s">
        <v>114</v>
      </c>
      <c r="H16" s="197"/>
      <c r="I16" s="197"/>
      <c r="J16" s="197"/>
      <c r="K16" s="197"/>
      <c r="L16" s="197"/>
      <c r="M16" s="198"/>
      <c r="N16" s="75"/>
      <c r="O16" s="2"/>
      <c r="P16" s="2"/>
      <c r="Q16" s="2"/>
      <c r="R16" s="2"/>
    </row>
    <row r="17" spans="1:18" ht="15.75" customHeight="1" x14ac:dyDescent="0.2">
      <c r="A17" s="8">
        <v>35240130</v>
      </c>
      <c r="B17" s="6"/>
      <c r="C17" s="6"/>
      <c r="D17" s="6"/>
      <c r="E17" s="6">
        <v>15.27</v>
      </c>
      <c r="F17" s="6">
        <v>15.60594</v>
      </c>
      <c r="G17" s="175" t="s">
        <v>90</v>
      </c>
      <c r="H17" s="194"/>
      <c r="I17" s="194"/>
      <c r="J17" s="194"/>
      <c r="K17" s="194"/>
      <c r="L17" s="194"/>
      <c r="M17" s="125"/>
      <c r="N17" s="75"/>
      <c r="O17" s="2"/>
      <c r="P17" s="2"/>
      <c r="Q17" s="2"/>
      <c r="R17" s="2"/>
    </row>
    <row r="18" spans="1:18" ht="15.75" customHeight="1" x14ac:dyDescent="0.2">
      <c r="A18" s="8">
        <v>35240131</v>
      </c>
      <c r="B18" s="6"/>
      <c r="C18" s="6"/>
      <c r="D18" s="6"/>
      <c r="E18" s="6">
        <v>30.58</v>
      </c>
      <c r="F18" s="6">
        <v>31.252759999999999</v>
      </c>
      <c r="G18" s="175" t="s">
        <v>91</v>
      </c>
      <c r="H18" s="195"/>
      <c r="I18" s="195"/>
      <c r="J18" s="195"/>
      <c r="K18" s="195"/>
      <c r="L18" s="195"/>
      <c r="M18" s="172"/>
      <c r="N18" s="75"/>
      <c r="O18" s="2"/>
      <c r="P18" s="2"/>
      <c r="Q18" s="2"/>
      <c r="R18" s="2"/>
    </row>
    <row r="19" spans="1:18" ht="15.75" customHeight="1" x14ac:dyDescent="0.2">
      <c r="A19" s="8">
        <v>35240132</v>
      </c>
      <c r="B19" s="6"/>
      <c r="C19" s="6"/>
      <c r="D19" s="6"/>
      <c r="E19" s="6">
        <v>61.19</v>
      </c>
      <c r="F19" s="6">
        <v>62.536180000000002</v>
      </c>
      <c r="G19" s="175" t="s">
        <v>92</v>
      </c>
      <c r="H19" s="195"/>
      <c r="I19" s="195"/>
      <c r="J19" s="195"/>
      <c r="K19" s="195"/>
      <c r="L19" s="195"/>
      <c r="M19" s="172"/>
      <c r="N19" s="75"/>
      <c r="O19" s="2"/>
      <c r="P19" s="2"/>
      <c r="Q19" s="2"/>
      <c r="R19" s="2"/>
    </row>
    <row r="20" spans="1:18" ht="15.75" customHeight="1" x14ac:dyDescent="0.2">
      <c r="A20" s="8">
        <v>35240133</v>
      </c>
      <c r="B20" s="6"/>
      <c r="C20" s="6"/>
      <c r="D20" s="6"/>
      <c r="E20" s="6">
        <v>91.73</v>
      </c>
      <c r="F20" s="6">
        <v>93.748060000000009</v>
      </c>
      <c r="G20" s="175" t="s">
        <v>93</v>
      </c>
      <c r="H20" s="195"/>
      <c r="I20" s="195"/>
      <c r="J20" s="195"/>
      <c r="K20" s="195"/>
      <c r="L20" s="195"/>
      <c r="M20" s="172"/>
      <c r="N20" s="75"/>
      <c r="O20" s="2"/>
      <c r="P20" s="2"/>
      <c r="Q20" s="2"/>
      <c r="R20" s="2"/>
    </row>
    <row r="21" spans="1:18" ht="15.75" customHeight="1" x14ac:dyDescent="0.2">
      <c r="A21" s="8">
        <v>35240134</v>
      </c>
      <c r="B21" s="6"/>
      <c r="C21" s="6"/>
      <c r="D21" s="6"/>
      <c r="E21" s="6">
        <v>137.62</v>
      </c>
      <c r="F21" s="6">
        <v>140.64764000000002</v>
      </c>
      <c r="G21" s="175" t="s">
        <v>94</v>
      </c>
      <c r="H21" s="195"/>
      <c r="I21" s="195"/>
      <c r="J21" s="195"/>
      <c r="K21" s="195"/>
      <c r="L21" s="195"/>
      <c r="M21" s="172"/>
      <c r="N21" s="75"/>
      <c r="O21" s="2"/>
      <c r="P21" s="2"/>
      <c r="Q21" s="2"/>
      <c r="R21" s="2"/>
    </row>
    <row r="22" spans="1:18" ht="15.75" customHeight="1" x14ac:dyDescent="0.2">
      <c r="A22" s="8">
        <v>35240135</v>
      </c>
      <c r="B22" s="6"/>
      <c r="C22" s="6"/>
      <c r="D22" s="6"/>
      <c r="E22" s="6">
        <v>183.44</v>
      </c>
      <c r="F22" s="6">
        <v>187.47567999999998</v>
      </c>
      <c r="G22" s="175" t="s">
        <v>95</v>
      </c>
      <c r="H22" s="195"/>
      <c r="I22" s="195"/>
      <c r="J22" s="195"/>
      <c r="K22" s="195"/>
      <c r="L22" s="195"/>
      <c r="M22" s="172"/>
      <c r="N22" s="75"/>
      <c r="O22" s="2"/>
      <c r="P22" s="2"/>
      <c r="Q22" s="2"/>
      <c r="R22" s="2"/>
    </row>
    <row r="23" spans="1:18" ht="15.75" customHeight="1" x14ac:dyDescent="0.2">
      <c r="A23" s="8">
        <v>35240136</v>
      </c>
      <c r="B23" s="6"/>
      <c r="C23" s="6"/>
      <c r="D23" s="6"/>
      <c r="E23" s="6">
        <v>275.13</v>
      </c>
      <c r="F23" s="6">
        <v>281.18286000000001</v>
      </c>
      <c r="G23" s="175" t="s">
        <v>96</v>
      </c>
      <c r="H23" s="195"/>
      <c r="I23" s="195"/>
      <c r="J23" s="195"/>
      <c r="K23" s="195"/>
      <c r="L23" s="195"/>
      <c r="M23" s="172"/>
      <c r="N23" s="75"/>
      <c r="O23" s="2"/>
      <c r="P23" s="2"/>
      <c r="Q23" s="2"/>
      <c r="R23" s="2"/>
    </row>
    <row r="24" spans="1:18" ht="15.75" customHeight="1" x14ac:dyDescent="0.2">
      <c r="A24" s="7">
        <v>35240143</v>
      </c>
      <c r="B24" s="6">
        <v>24.426347862</v>
      </c>
      <c r="C24" s="6">
        <f t="shared" si="0"/>
        <v>24.91</v>
      </c>
      <c r="D24" s="6">
        <f t="shared" si="1"/>
        <v>25.63</v>
      </c>
      <c r="E24" s="6">
        <f t="shared" si="2"/>
        <v>26.18</v>
      </c>
      <c r="F24" s="6">
        <v>26.755960000000002</v>
      </c>
      <c r="G24" s="175" t="s">
        <v>127</v>
      </c>
      <c r="H24" s="175"/>
      <c r="I24" s="175"/>
      <c r="J24" s="175"/>
      <c r="K24" s="175"/>
      <c r="L24" s="176"/>
      <c r="M24" s="179"/>
      <c r="N24" s="60"/>
      <c r="O24" s="2"/>
      <c r="P24" s="2"/>
      <c r="Q24" s="2"/>
      <c r="R24" s="2"/>
    </row>
    <row r="25" spans="1:18" ht="15.75" customHeight="1" x14ac:dyDescent="0.2">
      <c r="A25" s="7">
        <v>35240144</v>
      </c>
      <c r="B25" s="6">
        <v>36.651153387219999</v>
      </c>
      <c r="C25" s="6">
        <f t="shared" si="0"/>
        <v>37.380000000000003</v>
      </c>
      <c r="D25" s="6">
        <f t="shared" si="1"/>
        <v>38.46</v>
      </c>
      <c r="E25" s="6">
        <f t="shared" si="2"/>
        <v>39.29</v>
      </c>
      <c r="F25" s="6">
        <v>40.154380000000003</v>
      </c>
      <c r="G25" s="175" t="s">
        <v>128</v>
      </c>
      <c r="H25" s="175"/>
      <c r="I25" s="175"/>
      <c r="J25" s="175"/>
      <c r="K25" s="175"/>
      <c r="L25" s="176"/>
      <c r="M25" s="179"/>
      <c r="N25" s="60"/>
      <c r="O25" s="2"/>
      <c r="P25" s="2"/>
      <c r="Q25" s="2"/>
      <c r="R25" s="2"/>
    </row>
    <row r="26" spans="1:18" ht="15.75" customHeight="1" x14ac:dyDescent="0.2">
      <c r="A26" s="7">
        <v>35240145</v>
      </c>
      <c r="B26" s="6">
        <v>48.887590506659997</v>
      </c>
      <c r="C26" s="6">
        <f t="shared" si="0"/>
        <v>49.87</v>
      </c>
      <c r="D26" s="6">
        <f t="shared" si="1"/>
        <v>51.32</v>
      </c>
      <c r="E26" s="6">
        <f t="shared" si="2"/>
        <v>52.42</v>
      </c>
      <c r="F26" s="6">
        <v>53.573240000000006</v>
      </c>
      <c r="G26" s="175" t="s">
        <v>129</v>
      </c>
      <c r="H26" s="175"/>
      <c r="I26" s="175"/>
      <c r="J26" s="175"/>
      <c r="K26" s="175"/>
      <c r="L26" s="176"/>
      <c r="M26" s="126"/>
      <c r="N26" s="60"/>
      <c r="O26" s="2"/>
      <c r="P26" s="2"/>
      <c r="Q26" s="2"/>
      <c r="R26" s="2"/>
    </row>
    <row r="27" spans="1:18" ht="15.75" customHeight="1" x14ac:dyDescent="0.2">
      <c r="A27" s="7">
        <v>35240153</v>
      </c>
      <c r="B27" s="6">
        <v>12.224805525219999</v>
      </c>
      <c r="C27" s="6">
        <f t="shared" si="0"/>
        <v>12.47</v>
      </c>
      <c r="D27" s="6">
        <f t="shared" si="1"/>
        <v>12.83</v>
      </c>
      <c r="E27" s="6">
        <f t="shared" si="2"/>
        <v>13.11</v>
      </c>
      <c r="F27" s="6">
        <v>13.398419999999998</v>
      </c>
      <c r="G27" s="175" t="s">
        <v>130</v>
      </c>
      <c r="H27" s="175"/>
      <c r="I27" s="175"/>
      <c r="J27" s="175"/>
      <c r="K27" s="175"/>
      <c r="L27" s="176"/>
      <c r="M27" s="179"/>
      <c r="N27" s="60"/>
      <c r="O27" s="2"/>
      <c r="P27" s="2"/>
      <c r="Q27" s="2"/>
      <c r="R27" s="2"/>
    </row>
    <row r="28" spans="1:18" ht="15.75" customHeight="1" x14ac:dyDescent="0.2">
      <c r="A28" s="7">
        <v>35240154</v>
      </c>
      <c r="B28" s="6">
        <v>18.35465567916</v>
      </c>
      <c r="C28" s="6">
        <f t="shared" si="0"/>
        <v>18.72</v>
      </c>
      <c r="D28" s="6">
        <f t="shared" si="1"/>
        <v>19.260000000000002</v>
      </c>
      <c r="E28" s="6">
        <f t="shared" si="2"/>
        <v>19.670000000000002</v>
      </c>
      <c r="F28" s="6">
        <v>20.102740000000004</v>
      </c>
      <c r="G28" s="175" t="s">
        <v>131</v>
      </c>
      <c r="H28" s="175"/>
      <c r="I28" s="175"/>
      <c r="J28" s="175"/>
      <c r="K28" s="175"/>
      <c r="L28" s="176"/>
      <c r="M28" s="179"/>
      <c r="N28" s="60"/>
      <c r="O28" s="2"/>
      <c r="P28" s="2"/>
      <c r="Q28" s="2"/>
      <c r="R28" s="2"/>
    </row>
    <row r="29" spans="1:18" ht="15.75" customHeight="1" x14ac:dyDescent="0.2">
      <c r="A29" s="7">
        <v>35240155</v>
      </c>
      <c r="B29" s="6">
        <v>24.426347862</v>
      </c>
      <c r="C29" s="6">
        <f t="shared" si="0"/>
        <v>24.91</v>
      </c>
      <c r="D29" s="6">
        <f t="shared" si="1"/>
        <v>25.63</v>
      </c>
      <c r="E29" s="6">
        <f t="shared" si="2"/>
        <v>26.18</v>
      </c>
      <c r="F29" s="6">
        <v>26.755960000000002</v>
      </c>
      <c r="G29" s="175" t="s">
        <v>132</v>
      </c>
      <c r="H29" s="175"/>
      <c r="I29" s="175"/>
      <c r="J29" s="175"/>
      <c r="K29" s="175"/>
      <c r="L29" s="176"/>
      <c r="M29" s="179"/>
      <c r="N29" s="60"/>
      <c r="O29" s="2"/>
      <c r="P29" s="2"/>
      <c r="Q29" s="2"/>
      <c r="R29" s="2"/>
    </row>
    <row r="30" spans="1:18" ht="15.75" customHeight="1" x14ac:dyDescent="0.2">
      <c r="A30" s="7">
        <v>35240160</v>
      </c>
      <c r="B30" s="6">
        <v>14.248702919499998</v>
      </c>
      <c r="C30" s="6">
        <f t="shared" si="0"/>
        <v>14.53</v>
      </c>
      <c r="D30" s="6">
        <f t="shared" si="1"/>
        <v>14.95</v>
      </c>
      <c r="E30" s="6">
        <f t="shared" si="2"/>
        <v>15.27</v>
      </c>
      <c r="F30" s="6">
        <v>15.60594</v>
      </c>
      <c r="G30" s="175" t="s">
        <v>47</v>
      </c>
      <c r="H30" s="175"/>
      <c r="I30" s="175"/>
      <c r="J30" s="175"/>
      <c r="K30" s="175"/>
      <c r="L30" s="176"/>
      <c r="M30" s="179"/>
      <c r="N30" s="60"/>
      <c r="O30" s="2"/>
      <c r="P30" s="2"/>
      <c r="Q30" s="2"/>
      <c r="R30" s="2"/>
    </row>
    <row r="31" spans="1:18" ht="15.75" customHeight="1" x14ac:dyDescent="0.2">
      <c r="A31" s="7">
        <v>35240161</v>
      </c>
      <c r="B31" s="6">
        <v>28.532300621659999</v>
      </c>
      <c r="C31" s="6">
        <f t="shared" si="0"/>
        <v>29.1</v>
      </c>
      <c r="D31" s="6">
        <f t="shared" si="1"/>
        <v>29.94</v>
      </c>
      <c r="E31" s="6">
        <f t="shared" si="2"/>
        <v>30.58</v>
      </c>
      <c r="F31" s="6">
        <v>31.252759999999999</v>
      </c>
      <c r="G31" s="175" t="s">
        <v>48</v>
      </c>
      <c r="H31" s="175"/>
      <c r="I31" s="175"/>
      <c r="J31" s="175"/>
      <c r="K31" s="175"/>
      <c r="L31" s="175"/>
      <c r="M31" s="179"/>
      <c r="N31" s="60"/>
      <c r="O31" s="2"/>
      <c r="P31" s="2"/>
      <c r="Q31" s="2"/>
      <c r="R31" s="2"/>
    </row>
    <row r="32" spans="1:18" ht="15.75" customHeight="1" x14ac:dyDescent="0.2">
      <c r="A32" s="7">
        <v>35240162</v>
      </c>
      <c r="B32" s="6">
        <v>57.064601243319999</v>
      </c>
      <c r="C32" s="6">
        <f t="shared" si="0"/>
        <v>58.21</v>
      </c>
      <c r="D32" s="6">
        <f t="shared" si="1"/>
        <v>59.9</v>
      </c>
      <c r="E32" s="6">
        <f t="shared" si="2"/>
        <v>61.19</v>
      </c>
      <c r="F32" s="6">
        <v>62.536180000000002</v>
      </c>
      <c r="G32" s="175" t="s">
        <v>49</v>
      </c>
      <c r="H32" s="175"/>
      <c r="I32" s="175"/>
      <c r="J32" s="175"/>
      <c r="K32" s="175"/>
      <c r="L32" s="175"/>
      <c r="M32" s="179"/>
      <c r="N32" s="60"/>
      <c r="O32" s="2"/>
      <c r="P32" s="2"/>
      <c r="Q32" s="2"/>
      <c r="R32" s="2"/>
    </row>
    <row r="33" spans="1:18" ht="15.75" customHeight="1" x14ac:dyDescent="0.2">
      <c r="A33" s="7">
        <v>35240163</v>
      </c>
      <c r="B33" s="6">
        <v>85.562007082320008</v>
      </c>
      <c r="C33" s="6">
        <f t="shared" si="0"/>
        <v>87.27</v>
      </c>
      <c r="D33" s="6">
        <f t="shared" si="1"/>
        <v>89.8</v>
      </c>
      <c r="E33" s="6">
        <f t="shared" si="2"/>
        <v>91.73</v>
      </c>
      <c r="F33" s="6">
        <v>93.748060000000009</v>
      </c>
      <c r="G33" s="175" t="s">
        <v>50</v>
      </c>
      <c r="H33" s="175"/>
      <c r="I33" s="175"/>
      <c r="J33" s="175"/>
      <c r="K33" s="175"/>
      <c r="L33" s="175"/>
      <c r="M33" s="179"/>
      <c r="N33" s="60"/>
      <c r="O33" s="2"/>
      <c r="P33" s="2"/>
      <c r="Q33" s="2"/>
      <c r="R33" s="2"/>
    </row>
    <row r="34" spans="1:18" ht="15.75" customHeight="1" x14ac:dyDescent="0.2">
      <c r="A34" s="7">
        <v>35240164</v>
      </c>
      <c r="B34" s="6">
        <v>128.35464221769999</v>
      </c>
      <c r="C34" s="6">
        <f t="shared" si="0"/>
        <v>130.91999999999999</v>
      </c>
      <c r="D34" s="6">
        <f t="shared" si="1"/>
        <v>134.72</v>
      </c>
      <c r="E34" s="6">
        <f t="shared" si="2"/>
        <v>137.62</v>
      </c>
      <c r="F34" s="6">
        <v>140.64764000000002</v>
      </c>
      <c r="G34" s="175" t="s">
        <v>51</v>
      </c>
      <c r="H34" s="175"/>
      <c r="I34" s="175"/>
      <c r="J34" s="175"/>
      <c r="K34" s="175"/>
      <c r="L34" s="175"/>
      <c r="M34" s="179"/>
      <c r="N34" s="60"/>
      <c r="O34" s="2"/>
      <c r="P34" s="2"/>
      <c r="Q34" s="2"/>
      <c r="R34" s="2"/>
    </row>
    <row r="35" spans="1:18" ht="15.75" customHeight="1" x14ac:dyDescent="0.2">
      <c r="A35" s="7">
        <v>35240165</v>
      </c>
      <c r="B35" s="6">
        <v>171.10075097619998</v>
      </c>
      <c r="C35" s="6">
        <f t="shared" si="0"/>
        <v>174.52</v>
      </c>
      <c r="D35" s="6">
        <f t="shared" si="1"/>
        <v>179.58</v>
      </c>
      <c r="E35" s="6">
        <f t="shared" si="2"/>
        <v>183.44</v>
      </c>
      <c r="F35" s="6">
        <v>187.47567999999998</v>
      </c>
      <c r="G35" s="175" t="s">
        <v>52</v>
      </c>
      <c r="H35" s="175"/>
      <c r="I35" s="175"/>
      <c r="J35" s="175"/>
      <c r="K35" s="175"/>
      <c r="L35" s="175"/>
      <c r="M35" s="179"/>
      <c r="N35" s="60"/>
      <c r="O35" s="2"/>
      <c r="P35" s="2"/>
      <c r="Q35" s="2"/>
      <c r="R35" s="2"/>
    </row>
    <row r="36" spans="1:18" ht="15.75" customHeight="1" x14ac:dyDescent="0.2">
      <c r="A36" s="7">
        <v>35240166</v>
      </c>
      <c r="B36" s="6">
        <v>256.61623168163999</v>
      </c>
      <c r="C36" s="6">
        <f t="shared" si="0"/>
        <v>261.75</v>
      </c>
      <c r="D36" s="6">
        <f t="shared" si="1"/>
        <v>269.33999999999997</v>
      </c>
      <c r="E36" s="6">
        <f t="shared" si="2"/>
        <v>275.13</v>
      </c>
      <c r="F36" s="6">
        <v>281.18286000000001</v>
      </c>
      <c r="G36" s="175" t="s">
        <v>53</v>
      </c>
      <c r="H36" s="175"/>
      <c r="I36" s="175"/>
      <c r="J36" s="175"/>
      <c r="K36" s="175"/>
      <c r="L36" s="175"/>
      <c r="M36" s="179"/>
      <c r="N36" s="60"/>
      <c r="O36" s="2"/>
      <c r="P36" s="2"/>
      <c r="Q36" s="2"/>
      <c r="R36" s="2"/>
    </row>
    <row r="37" spans="1:18" ht="15.75" customHeight="1" x14ac:dyDescent="0.2">
      <c r="A37" s="8">
        <v>35240170</v>
      </c>
      <c r="B37" s="6">
        <v>8.781853636100001</v>
      </c>
      <c r="C37" s="6">
        <f t="shared" si="0"/>
        <v>8.9600000000000009</v>
      </c>
      <c r="D37" s="6">
        <f t="shared" si="1"/>
        <v>9.2200000000000006</v>
      </c>
      <c r="E37" s="6">
        <f t="shared" si="2"/>
        <v>9.42</v>
      </c>
      <c r="F37" s="6">
        <v>9.6272400000000005</v>
      </c>
      <c r="G37" s="175" t="s">
        <v>28</v>
      </c>
      <c r="H37" s="175"/>
      <c r="I37" s="175"/>
      <c r="J37" s="175"/>
      <c r="K37" s="175"/>
      <c r="L37" s="175"/>
      <c r="M37" s="179"/>
      <c r="N37" s="60"/>
      <c r="O37" s="2"/>
      <c r="P37" s="2"/>
      <c r="Q37" s="2"/>
      <c r="R37" s="2"/>
    </row>
    <row r="38" spans="1:18" ht="15.75" customHeight="1" x14ac:dyDescent="0.2">
      <c r="A38" s="7"/>
      <c r="B38" s="6"/>
      <c r="C38" s="6"/>
      <c r="D38" s="6"/>
      <c r="E38" s="6"/>
      <c r="F38" s="6"/>
      <c r="G38" s="108" t="s">
        <v>29</v>
      </c>
      <c r="H38" s="108"/>
      <c r="I38" s="177" t="s">
        <v>30</v>
      </c>
      <c r="J38" s="177"/>
      <c r="K38" s="177"/>
      <c r="L38" s="178"/>
      <c r="M38" s="179"/>
      <c r="N38" s="60"/>
      <c r="O38" s="2"/>
      <c r="P38" s="2"/>
      <c r="Q38" s="2"/>
      <c r="R38" s="2"/>
    </row>
    <row r="39" spans="1:18" ht="15.75" customHeight="1" x14ac:dyDescent="0.2">
      <c r="A39" s="7"/>
      <c r="B39" s="6"/>
      <c r="C39" s="6"/>
      <c r="D39" s="6"/>
      <c r="E39" s="6"/>
      <c r="F39" s="6"/>
      <c r="G39" s="193"/>
      <c r="H39" s="193"/>
      <c r="I39" s="177" t="s">
        <v>31</v>
      </c>
      <c r="J39" s="177"/>
      <c r="K39" s="177"/>
      <c r="L39" s="178"/>
      <c r="M39" s="179"/>
      <c r="N39" s="60"/>
      <c r="O39" s="2"/>
      <c r="P39" s="2"/>
      <c r="Q39" s="2"/>
      <c r="R39" s="2"/>
    </row>
    <row r="40" spans="1:18" ht="15.75" customHeight="1" x14ac:dyDescent="0.2">
      <c r="A40" s="8">
        <v>35240171</v>
      </c>
      <c r="B40" s="6">
        <v>24.437979456219999</v>
      </c>
      <c r="C40" s="6">
        <f t="shared" si="0"/>
        <v>24.93</v>
      </c>
      <c r="D40" s="6">
        <f t="shared" si="1"/>
        <v>25.65</v>
      </c>
      <c r="E40" s="6">
        <f t="shared" si="2"/>
        <v>26.2</v>
      </c>
      <c r="F40" s="6">
        <v>26.776399999999999</v>
      </c>
      <c r="G40" s="108" t="s">
        <v>32</v>
      </c>
      <c r="H40" s="108"/>
      <c r="I40" s="108"/>
      <c r="J40" s="108"/>
      <c r="K40" s="108"/>
      <c r="L40" s="154"/>
      <c r="M40" s="179"/>
      <c r="N40" s="60"/>
      <c r="O40" s="2"/>
      <c r="P40" s="2"/>
      <c r="Q40" s="2"/>
      <c r="R40" s="2"/>
    </row>
    <row r="41" spans="1:18" ht="15.75" customHeight="1" x14ac:dyDescent="0.2">
      <c r="A41" s="7"/>
      <c r="B41" s="6"/>
      <c r="C41" s="6"/>
      <c r="D41" s="6"/>
      <c r="E41" s="6"/>
      <c r="F41" s="6"/>
      <c r="G41" s="108" t="s">
        <v>29</v>
      </c>
      <c r="H41" s="108"/>
      <c r="I41" s="177" t="s">
        <v>33</v>
      </c>
      <c r="J41" s="177"/>
      <c r="K41" s="177"/>
      <c r="L41" s="178"/>
      <c r="M41" s="179"/>
      <c r="N41" s="60"/>
      <c r="O41" s="2"/>
      <c r="P41" s="2"/>
      <c r="Q41" s="2"/>
      <c r="R41" s="2"/>
    </row>
    <row r="42" spans="1:18" ht="15.75" customHeight="1" x14ac:dyDescent="0.2">
      <c r="A42" s="7"/>
      <c r="B42" s="6"/>
      <c r="C42" s="6"/>
      <c r="D42" s="6"/>
      <c r="E42" s="6"/>
      <c r="F42" s="6"/>
      <c r="G42" s="193"/>
      <c r="H42" s="193"/>
      <c r="I42" s="177" t="s">
        <v>34</v>
      </c>
      <c r="J42" s="177"/>
      <c r="K42" s="177"/>
      <c r="L42" s="178"/>
      <c r="M42" s="179"/>
      <c r="N42" s="60"/>
      <c r="O42" s="2"/>
      <c r="P42" s="2"/>
      <c r="Q42" s="2"/>
      <c r="R42" s="2"/>
    </row>
    <row r="43" spans="1:18" ht="15.75" customHeight="1" x14ac:dyDescent="0.2">
      <c r="A43" s="7"/>
      <c r="B43" s="6"/>
      <c r="C43" s="6"/>
      <c r="D43" s="6"/>
      <c r="E43" s="6"/>
      <c r="F43" s="6"/>
      <c r="G43" s="193"/>
      <c r="H43" s="193"/>
      <c r="I43" s="177" t="s">
        <v>35</v>
      </c>
      <c r="J43" s="177"/>
      <c r="K43" s="177"/>
      <c r="L43" s="178"/>
      <c r="M43" s="179"/>
      <c r="N43" s="60"/>
      <c r="O43" s="2"/>
      <c r="P43" s="2"/>
      <c r="Q43" s="2"/>
      <c r="R43" s="2"/>
    </row>
    <row r="44" spans="1:18" ht="15.75" customHeight="1" x14ac:dyDescent="0.2">
      <c r="A44" s="8">
        <v>35240172</v>
      </c>
      <c r="B44" s="6">
        <v>3.1056356567400001</v>
      </c>
      <c r="C44" s="6">
        <f t="shared" si="0"/>
        <v>3.17</v>
      </c>
      <c r="D44" s="6">
        <f t="shared" si="1"/>
        <v>3.26</v>
      </c>
      <c r="E44" s="6">
        <f t="shared" si="2"/>
        <v>3.33</v>
      </c>
      <c r="F44" s="6">
        <v>3.4032600000000004</v>
      </c>
      <c r="G44" s="108" t="s">
        <v>36</v>
      </c>
      <c r="H44" s="108"/>
      <c r="I44" s="108"/>
      <c r="J44" s="108"/>
      <c r="K44" s="108"/>
      <c r="L44" s="154"/>
      <c r="M44" s="179"/>
      <c r="N44" s="60"/>
      <c r="O44" s="2"/>
      <c r="P44" s="2"/>
      <c r="Q44" s="2"/>
      <c r="R44" s="2"/>
    </row>
    <row r="45" spans="1:18" ht="15.75" customHeight="1" x14ac:dyDescent="0.2">
      <c r="A45" s="7"/>
      <c r="B45" s="6"/>
      <c r="C45" s="6"/>
      <c r="D45" s="6"/>
      <c r="E45" s="6"/>
      <c r="F45" s="6"/>
      <c r="G45" s="108" t="s">
        <v>29</v>
      </c>
      <c r="H45" s="108"/>
      <c r="I45" s="177" t="s">
        <v>37</v>
      </c>
      <c r="J45" s="177"/>
      <c r="K45" s="177"/>
      <c r="L45" s="178"/>
      <c r="M45" s="179"/>
      <c r="N45" s="60"/>
      <c r="O45" s="2"/>
      <c r="P45" s="2"/>
      <c r="Q45" s="2"/>
      <c r="R45" s="2"/>
    </row>
    <row r="46" spans="1:18" ht="15.75" customHeight="1" x14ac:dyDescent="0.2">
      <c r="A46" s="7"/>
      <c r="B46" s="6"/>
      <c r="C46" s="6"/>
      <c r="D46" s="6"/>
      <c r="E46" s="6"/>
      <c r="F46" s="6"/>
      <c r="G46" s="193"/>
      <c r="H46" s="193"/>
      <c r="I46" s="177" t="s">
        <v>38</v>
      </c>
      <c r="J46" s="177"/>
      <c r="K46" s="177"/>
      <c r="L46" s="178"/>
      <c r="M46" s="179"/>
      <c r="N46" s="60"/>
      <c r="O46" s="2"/>
      <c r="P46" s="2"/>
      <c r="Q46" s="2"/>
      <c r="R46" s="2"/>
    </row>
    <row r="47" spans="1:18" ht="15.75" customHeight="1" x14ac:dyDescent="0.2">
      <c r="A47" s="7"/>
      <c r="B47" s="6"/>
      <c r="C47" s="6"/>
      <c r="D47" s="6"/>
      <c r="E47" s="6"/>
      <c r="F47" s="6"/>
      <c r="G47" s="193"/>
      <c r="H47" s="193"/>
      <c r="I47" s="177" t="s">
        <v>39</v>
      </c>
      <c r="J47" s="177"/>
      <c r="K47" s="177"/>
      <c r="L47" s="178"/>
      <c r="M47" s="179"/>
      <c r="N47" s="60"/>
      <c r="O47" s="2"/>
      <c r="P47" s="2"/>
      <c r="Q47" s="2"/>
      <c r="R47" s="2"/>
    </row>
    <row r="48" spans="1:18" ht="15.75" customHeight="1" x14ac:dyDescent="0.2">
      <c r="A48" s="8">
        <v>35240173</v>
      </c>
      <c r="B48" s="6">
        <v>13.201859439699998</v>
      </c>
      <c r="C48" s="6">
        <f t="shared" si="0"/>
        <v>13.47</v>
      </c>
      <c r="D48" s="6">
        <f t="shared" si="1"/>
        <v>13.86</v>
      </c>
      <c r="E48" s="6">
        <f t="shared" si="2"/>
        <v>14.16</v>
      </c>
      <c r="F48" s="6">
        <v>14.47152</v>
      </c>
      <c r="G48" s="108" t="s">
        <v>40</v>
      </c>
      <c r="H48" s="108"/>
      <c r="I48" s="108"/>
      <c r="J48" s="108"/>
      <c r="K48" s="108"/>
      <c r="L48" s="154"/>
      <c r="M48" s="179"/>
      <c r="N48" s="60"/>
      <c r="O48" s="2"/>
      <c r="P48" s="2"/>
      <c r="Q48" s="2"/>
      <c r="R48" s="2"/>
    </row>
    <row r="49" spans="1:18" ht="15.75" customHeight="1" x14ac:dyDescent="0.2">
      <c r="A49" s="7"/>
      <c r="B49" s="6"/>
      <c r="C49" s="6"/>
      <c r="D49" s="6"/>
      <c r="E49" s="6"/>
      <c r="F49" s="6"/>
      <c r="G49" s="108" t="s">
        <v>29</v>
      </c>
      <c r="H49" s="108"/>
      <c r="I49" s="177" t="s">
        <v>37</v>
      </c>
      <c r="J49" s="177"/>
      <c r="K49" s="177"/>
      <c r="L49" s="178"/>
      <c r="M49" s="179"/>
      <c r="N49" s="60"/>
      <c r="O49" s="2"/>
      <c r="P49" s="2"/>
      <c r="Q49" s="2"/>
      <c r="R49" s="2"/>
    </row>
    <row r="50" spans="1:18" ht="15.75" customHeight="1" x14ac:dyDescent="0.2">
      <c r="A50" s="7"/>
      <c r="B50" s="6"/>
      <c r="C50" s="6"/>
      <c r="D50" s="6"/>
      <c r="E50" s="6"/>
      <c r="F50" s="6"/>
      <c r="G50" s="193"/>
      <c r="H50" s="193"/>
      <c r="I50" s="177" t="s">
        <v>41</v>
      </c>
      <c r="J50" s="177"/>
      <c r="K50" s="177"/>
      <c r="L50" s="178"/>
      <c r="M50" s="179"/>
      <c r="N50" s="60"/>
      <c r="O50" s="2"/>
      <c r="P50" s="2"/>
      <c r="Q50" s="2"/>
      <c r="R50" s="2"/>
    </row>
    <row r="51" spans="1:18" ht="15.75" customHeight="1" x14ac:dyDescent="0.2">
      <c r="A51" s="7"/>
      <c r="B51" s="6"/>
      <c r="C51" s="6"/>
      <c r="D51" s="6"/>
      <c r="E51" s="6"/>
      <c r="F51" s="6"/>
      <c r="G51" s="193"/>
      <c r="H51" s="193"/>
      <c r="I51" s="177" t="s">
        <v>35</v>
      </c>
      <c r="J51" s="177"/>
      <c r="K51" s="177"/>
      <c r="L51" s="178"/>
      <c r="M51" s="179"/>
      <c r="N51" s="60"/>
      <c r="O51" s="2"/>
      <c r="P51" s="2"/>
      <c r="Q51" s="2"/>
      <c r="R51" s="2"/>
    </row>
    <row r="52" spans="1:18" ht="15.75" customHeight="1" x14ac:dyDescent="0.2">
      <c r="A52" s="7">
        <v>35240180</v>
      </c>
      <c r="B52" s="6">
        <v>114.25233692399999</v>
      </c>
      <c r="C52" s="6">
        <f t="shared" si="0"/>
        <v>116.54</v>
      </c>
      <c r="D52" s="6">
        <f t="shared" si="1"/>
        <v>119.92</v>
      </c>
      <c r="E52" s="6">
        <f t="shared" si="2"/>
        <v>122.5</v>
      </c>
      <c r="F52" s="6">
        <v>125.19499999999999</v>
      </c>
      <c r="G52" s="108" t="s">
        <v>0</v>
      </c>
      <c r="H52" s="108"/>
      <c r="I52" s="108"/>
      <c r="J52" s="108"/>
      <c r="K52" s="108"/>
      <c r="L52" s="154"/>
      <c r="M52" s="179"/>
      <c r="N52" s="60"/>
      <c r="O52" s="2"/>
      <c r="P52" s="2"/>
      <c r="Q52" s="2"/>
      <c r="R52" s="2"/>
    </row>
    <row r="53" spans="1:18" ht="15.75" customHeight="1" x14ac:dyDescent="0.2">
      <c r="A53" s="7">
        <v>35240190</v>
      </c>
      <c r="B53" s="6">
        <v>194.2289727708</v>
      </c>
      <c r="C53" s="6">
        <f t="shared" si="0"/>
        <v>198.11</v>
      </c>
      <c r="D53" s="6">
        <f t="shared" si="1"/>
        <v>203.86</v>
      </c>
      <c r="E53" s="6">
        <f t="shared" si="2"/>
        <v>208.24</v>
      </c>
      <c r="F53" s="6">
        <v>212.82128</v>
      </c>
      <c r="G53" s="108" t="s">
        <v>1</v>
      </c>
      <c r="H53" s="108"/>
      <c r="I53" s="108"/>
      <c r="J53" s="108"/>
      <c r="K53" s="108"/>
      <c r="L53" s="154"/>
      <c r="M53" s="179"/>
      <c r="N53" s="60"/>
      <c r="O53" s="2"/>
      <c r="P53" s="2"/>
      <c r="Q53" s="2"/>
      <c r="R53" s="2"/>
    </row>
    <row r="54" spans="1:18" ht="33.75" customHeight="1" x14ac:dyDescent="0.2">
      <c r="A54" s="9" t="s">
        <v>158</v>
      </c>
      <c r="B54" s="10" t="s">
        <v>71</v>
      </c>
      <c r="C54" s="6" t="s">
        <v>74</v>
      </c>
      <c r="D54" s="6" t="s">
        <v>87</v>
      </c>
      <c r="E54" s="6" t="s">
        <v>115</v>
      </c>
      <c r="F54" s="10">
        <v>23.44</v>
      </c>
      <c r="G54" s="196" t="s">
        <v>160</v>
      </c>
      <c r="H54" s="196"/>
      <c r="I54" s="196"/>
      <c r="J54" s="196"/>
      <c r="K54" s="196"/>
      <c r="L54" s="196"/>
      <c r="M54" s="128"/>
      <c r="N54" s="75"/>
      <c r="O54" s="2"/>
      <c r="P54" s="2"/>
      <c r="Q54" s="2"/>
      <c r="R54" s="2"/>
    </row>
    <row r="55" spans="1:18" x14ac:dyDescent="0.2">
      <c r="A55" s="2" t="s">
        <v>157</v>
      </c>
      <c r="B55" s="2"/>
      <c r="C55" s="2"/>
      <c r="D55" s="2"/>
      <c r="E55" s="2"/>
      <c r="F55" s="2"/>
      <c r="G55" s="2"/>
      <c r="H55" s="2"/>
      <c r="I55" s="2"/>
      <c r="J55" s="2"/>
      <c r="K55" s="2"/>
      <c r="L55" s="2"/>
      <c r="M55" s="2"/>
      <c r="N55" s="60"/>
      <c r="O55" s="2"/>
      <c r="P55" s="2"/>
      <c r="Q55" s="2"/>
      <c r="R55" s="2"/>
    </row>
    <row r="56" spans="1:18" s="4" customFormat="1" ht="30" customHeight="1" x14ac:dyDescent="0.2">
      <c r="A56" s="139" t="s">
        <v>133</v>
      </c>
      <c r="B56" s="140"/>
      <c r="C56" s="140"/>
      <c r="D56" s="140"/>
      <c r="E56" s="140"/>
      <c r="F56" s="140"/>
      <c r="G56" s="140"/>
      <c r="H56" s="140"/>
      <c r="I56" s="140"/>
      <c r="J56" s="140"/>
      <c r="K56" s="140"/>
      <c r="L56" s="140"/>
      <c r="M56" s="141"/>
      <c r="N56" s="59"/>
      <c r="O56" s="27"/>
    </row>
    <row r="57" spans="1:18" ht="18.75" customHeight="1" x14ac:dyDescent="0.2">
      <c r="A57" s="7">
        <v>35240210</v>
      </c>
      <c r="B57" s="6">
        <v>12.748227265120002</v>
      </c>
      <c r="C57" s="6">
        <f t="shared" ref="C57:C84" si="3">ROUND(B57+(B57*2/100),2)</f>
        <v>13</v>
      </c>
      <c r="D57" s="6">
        <f t="shared" ref="D57:D84" si="4">ROUND(C57+(C57*2.9/100),2)</f>
        <v>13.38</v>
      </c>
      <c r="E57" s="6">
        <f t="shared" ref="E57:E84" si="5">ROUND(D57+(D57*2.15/100),2)</f>
        <v>13.67</v>
      </c>
      <c r="F57" s="6">
        <v>13.970740000000001</v>
      </c>
      <c r="G57" s="105" t="s">
        <v>134</v>
      </c>
      <c r="H57" s="105"/>
      <c r="I57" s="105"/>
      <c r="J57" s="105"/>
      <c r="K57" s="105"/>
      <c r="L57" s="105"/>
      <c r="M57" s="173"/>
      <c r="N57" s="62"/>
      <c r="O57" s="2"/>
      <c r="P57" s="2"/>
      <c r="Q57" s="2"/>
      <c r="R57" s="2"/>
    </row>
    <row r="58" spans="1:18" ht="23.1" customHeight="1" x14ac:dyDescent="0.2">
      <c r="A58" s="7">
        <v>35240211</v>
      </c>
      <c r="B58" s="6">
        <v>25.473191341799996</v>
      </c>
      <c r="C58" s="6">
        <f t="shared" si="3"/>
        <v>25.98</v>
      </c>
      <c r="D58" s="6">
        <f t="shared" si="4"/>
        <v>26.73</v>
      </c>
      <c r="E58" s="6">
        <f t="shared" si="5"/>
        <v>27.3</v>
      </c>
      <c r="F58" s="6">
        <v>27.900600000000001</v>
      </c>
      <c r="G58" s="175" t="s">
        <v>121</v>
      </c>
      <c r="H58" s="175"/>
      <c r="I58" s="175"/>
      <c r="J58" s="175"/>
      <c r="K58" s="175"/>
      <c r="L58" s="176"/>
      <c r="M58" s="126"/>
      <c r="N58" s="62"/>
      <c r="O58" s="2"/>
      <c r="P58" s="2"/>
      <c r="Q58" s="2"/>
      <c r="R58" s="2"/>
    </row>
    <row r="59" spans="1:18" ht="16.899999999999999" customHeight="1" x14ac:dyDescent="0.2">
      <c r="A59" s="7">
        <v>35240212</v>
      </c>
      <c r="B59" s="6">
        <v>50.969645872039997</v>
      </c>
      <c r="C59" s="6">
        <f t="shared" si="3"/>
        <v>51.99</v>
      </c>
      <c r="D59" s="6">
        <f t="shared" si="4"/>
        <v>53.5</v>
      </c>
      <c r="E59" s="6">
        <f t="shared" si="5"/>
        <v>54.65</v>
      </c>
      <c r="F59" s="6">
        <v>55.852299999999993</v>
      </c>
      <c r="G59" s="175" t="s">
        <v>122</v>
      </c>
      <c r="H59" s="175"/>
      <c r="I59" s="175"/>
      <c r="J59" s="175"/>
      <c r="K59" s="175"/>
      <c r="L59" s="176"/>
      <c r="M59" s="126"/>
      <c r="N59" s="62"/>
      <c r="O59" s="2"/>
      <c r="P59" s="2"/>
      <c r="Q59" s="2"/>
      <c r="R59" s="2"/>
    </row>
    <row r="60" spans="1:18" ht="19.899999999999999" customHeight="1" x14ac:dyDescent="0.2">
      <c r="A60" s="7">
        <v>35240213</v>
      </c>
      <c r="B60" s="6">
        <v>76.419574025399996</v>
      </c>
      <c r="C60" s="6">
        <f t="shared" si="3"/>
        <v>77.95</v>
      </c>
      <c r="D60" s="6">
        <f t="shared" si="4"/>
        <v>80.209999999999994</v>
      </c>
      <c r="E60" s="6">
        <f t="shared" si="5"/>
        <v>81.93</v>
      </c>
      <c r="F60" s="6">
        <v>83.732460000000003</v>
      </c>
      <c r="G60" s="175" t="s">
        <v>123</v>
      </c>
      <c r="H60" s="175"/>
      <c r="I60" s="175"/>
      <c r="J60" s="175"/>
      <c r="K60" s="175"/>
      <c r="L60" s="176"/>
      <c r="M60" s="126"/>
      <c r="N60" s="62"/>
      <c r="O60" s="2"/>
      <c r="P60" s="2"/>
      <c r="Q60" s="2"/>
      <c r="R60" s="2"/>
    </row>
    <row r="61" spans="1:18" ht="18" customHeight="1" x14ac:dyDescent="0.2">
      <c r="A61" s="8">
        <v>35240214</v>
      </c>
      <c r="B61" s="6">
        <v>114.64099263232001</v>
      </c>
      <c r="C61" s="6">
        <f t="shared" si="3"/>
        <v>116.93</v>
      </c>
      <c r="D61" s="6">
        <f t="shared" si="4"/>
        <v>120.32</v>
      </c>
      <c r="E61" s="6">
        <f t="shared" si="5"/>
        <v>122.91</v>
      </c>
      <c r="F61" s="6">
        <v>125.61402</v>
      </c>
      <c r="G61" s="175" t="s">
        <v>124</v>
      </c>
      <c r="H61" s="175"/>
      <c r="I61" s="175"/>
      <c r="J61" s="175"/>
      <c r="K61" s="175"/>
      <c r="L61" s="176"/>
      <c r="M61" s="126"/>
      <c r="N61" s="62"/>
      <c r="O61" s="2"/>
      <c r="P61" s="2"/>
      <c r="Q61" s="2"/>
      <c r="R61" s="2"/>
    </row>
    <row r="62" spans="1:18" ht="18" customHeight="1" x14ac:dyDescent="0.2">
      <c r="A62" s="8">
        <v>35240215</v>
      </c>
      <c r="B62" s="6">
        <v>152.88567442767999</v>
      </c>
      <c r="C62" s="6">
        <f t="shared" si="3"/>
        <v>155.94</v>
      </c>
      <c r="D62" s="6">
        <f t="shared" si="4"/>
        <v>160.46</v>
      </c>
      <c r="E62" s="6">
        <f t="shared" si="5"/>
        <v>163.91</v>
      </c>
      <c r="F62" s="6">
        <v>167.51602</v>
      </c>
      <c r="G62" s="175" t="s">
        <v>125</v>
      </c>
      <c r="H62" s="175"/>
      <c r="I62" s="175"/>
      <c r="J62" s="175"/>
      <c r="K62" s="175"/>
      <c r="L62" s="176"/>
      <c r="M62" s="126"/>
      <c r="N62" s="62"/>
      <c r="O62" s="2"/>
      <c r="P62" s="2"/>
      <c r="Q62" s="2"/>
      <c r="R62" s="2"/>
    </row>
    <row r="63" spans="1:18" ht="22.15" customHeight="1" x14ac:dyDescent="0.2">
      <c r="A63" s="8">
        <v>35240216</v>
      </c>
      <c r="B63" s="6">
        <v>229.39830120684002</v>
      </c>
      <c r="C63" s="6">
        <f t="shared" si="3"/>
        <v>233.99</v>
      </c>
      <c r="D63" s="6">
        <f t="shared" si="4"/>
        <v>240.78</v>
      </c>
      <c r="E63" s="6">
        <f t="shared" si="5"/>
        <v>245.96</v>
      </c>
      <c r="F63" s="6">
        <v>251.37112000000002</v>
      </c>
      <c r="G63" s="175" t="s">
        <v>126</v>
      </c>
      <c r="H63" s="175"/>
      <c r="I63" s="175"/>
      <c r="J63" s="175"/>
      <c r="K63" s="175"/>
      <c r="L63" s="176"/>
      <c r="M63" s="126"/>
      <c r="N63" s="62"/>
      <c r="O63" s="2"/>
      <c r="P63" s="2"/>
      <c r="Q63" s="2"/>
      <c r="R63" s="2"/>
    </row>
    <row r="64" spans="1:18" ht="17.45" customHeight="1" x14ac:dyDescent="0.2">
      <c r="A64" s="8">
        <v>35240219</v>
      </c>
      <c r="B64" s="6"/>
      <c r="C64" s="6"/>
      <c r="D64" s="6"/>
      <c r="E64" s="6">
        <v>13.67</v>
      </c>
      <c r="F64" s="6">
        <v>13.970740000000001</v>
      </c>
      <c r="G64" s="197" t="s">
        <v>114</v>
      </c>
      <c r="H64" s="197"/>
      <c r="I64" s="197"/>
      <c r="J64" s="197"/>
      <c r="K64" s="197"/>
      <c r="L64" s="197"/>
      <c r="M64" s="198"/>
      <c r="N64" s="82"/>
      <c r="O64" s="2"/>
      <c r="P64" s="2"/>
      <c r="Q64" s="2"/>
      <c r="R64" s="2"/>
    </row>
    <row r="65" spans="1:18" ht="15.75" customHeight="1" x14ac:dyDescent="0.2">
      <c r="A65" s="8">
        <v>35240230</v>
      </c>
      <c r="B65" s="6"/>
      <c r="C65" s="6"/>
      <c r="D65" s="6"/>
      <c r="E65" s="6">
        <v>13.67</v>
      </c>
      <c r="F65" s="6">
        <v>13.970740000000001</v>
      </c>
      <c r="G65" s="108" t="s">
        <v>90</v>
      </c>
      <c r="H65" s="194"/>
      <c r="I65" s="194"/>
      <c r="J65" s="194"/>
      <c r="K65" s="194"/>
      <c r="L65" s="194"/>
      <c r="M65" s="125"/>
      <c r="N65" s="73"/>
      <c r="O65" s="2"/>
      <c r="P65" s="2"/>
      <c r="Q65" s="2"/>
      <c r="R65" s="2"/>
    </row>
    <row r="66" spans="1:18" ht="15.75" customHeight="1" x14ac:dyDescent="0.2">
      <c r="A66" s="8">
        <v>35240231</v>
      </c>
      <c r="B66" s="6"/>
      <c r="C66" s="6"/>
      <c r="D66" s="6"/>
      <c r="E66" s="6">
        <v>27.3</v>
      </c>
      <c r="F66" s="6">
        <v>27.900600000000001</v>
      </c>
      <c r="G66" s="108" t="s">
        <v>91</v>
      </c>
      <c r="H66" s="194"/>
      <c r="I66" s="194"/>
      <c r="J66" s="194"/>
      <c r="K66" s="194"/>
      <c r="L66" s="194"/>
      <c r="M66" s="125"/>
      <c r="N66" s="73"/>
      <c r="O66" s="2"/>
      <c r="P66" s="2"/>
      <c r="Q66" s="2"/>
      <c r="R66" s="2"/>
    </row>
    <row r="67" spans="1:18" ht="15.75" customHeight="1" x14ac:dyDescent="0.2">
      <c r="A67" s="8">
        <v>35240232</v>
      </c>
      <c r="B67" s="6"/>
      <c r="C67" s="6"/>
      <c r="D67" s="6"/>
      <c r="E67" s="6">
        <v>54.65</v>
      </c>
      <c r="F67" s="6">
        <v>55.852299999999993</v>
      </c>
      <c r="G67" s="108" t="s">
        <v>92</v>
      </c>
      <c r="H67" s="194"/>
      <c r="I67" s="194"/>
      <c r="J67" s="194"/>
      <c r="K67" s="194"/>
      <c r="L67" s="194"/>
      <c r="M67" s="125"/>
      <c r="N67" s="73"/>
      <c r="O67" s="2"/>
      <c r="P67" s="2"/>
      <c r="Q67" s="2"/>
      <c r="R67" s="2"/>
    </row>
    <row r="68" spans="1:18" ht="15.75" customHeight="1" x14ac:dyDescent="0.2">
      <c r="A68" s="8">
        <v>35240233</v>
      </c>
      <c r="B68" s="6"/>
      <c r="C68" s="6"/>
      <c r="D68" s="6"/>
      <c r="E68" s="6">
        <v>81.93</v>
      </c>
      <c r="F68" s="6">
        <v>83.732460000000003</v>
      </c>
      <c r="G68" s="108" t="s">
        <v>93</v>
      </c>
      <c r="H68" s="194"/>
      <c r="I68" s="194"/>
      <c r="J68" s="194"/>
      <c r="K68" s="194"/>
      <c r="L68" s="194"/>
      <c r="M68" s="125"/>
      <c r="N68" s="73"/>
      <c r="O68" s="2"/>
      <c r="P68" s="2"/>
      <c r="Q68" s="2"/>
      <c r="R68" s="2"/>
    </row>
    <row r="69" spans="1:18" ht="15.75" customHeight="1" x14ac:dyDescent="0.2">
      <c r="A69" s="8">
        <v>35240234</v>
      </c>
      <c r="B69" s="6"/>
      <c r="C69" s="6"/>
      <c r="D69" s="6"/>
      <c r="E69" s="6">
        <v>122.91</v>
      </c>
      <c r="F69" s="6">
        <v>125.61402</v>
      </c>
      <c r="G69" s="108" t="s">
        <v>94</v>
      </c>
      <c r="H69" s="194"/>
      <c r="I69" s="194"/>
      <c r="J69" s="194"/>
      <c r="K69" s="194"/>
      <c r="L69" s="194"/>
      <c r="M69" s="125"/>
      <c r="N69" s="73"/>
      <c r="O69" s="2"/>
      <c r="P69" s="2"/>
      <c r="Q69" s="2"/>
      <c r="R69" s="2"/>
    </row>
    <row r="70" spans="1:18" ht="15.75" customHeight="1" x14ac:dyDescent="0.2">
      <c r="A70" s="8">
        <v>35240235</v>
      </c>
      <c r="B70" s="6"/>
      <c r="C70" s="6"/>
      <c r="D70" s="6"/>
      <c r="E70" s="6">
        <v>163.91</v>
      </c>
      <c r="F70" s="6">
        <v>167.51602</v>
      </c>
      <c r="G70" s="108" t="s">
        <v>95</v>
      </c>
      <c r="H70" s="194"/>
      <c r="I70" s="194"/>
      <c r="J70" s="194"/>
      <c r="K70" s="194"/>
      <c r="L70" s="194"/>
      <c r="M70" s="125"/>
      <c r="N70" s="73"/>
      <c r="O70" s="2"/>
      <c r="P70" s="2"/>
      <c r="Q70" s="2"/>
      <c r="R70" s="2"/>
    </row>
    <row r="71" spans="1:18" ht="15.75" customHeight="1" x14ac:dyDescent="0.2">
      <c r="A71" s="8">
        <v>35240236</v>
      </c>
      <c r="B71" s="6"/>
      <c r="C71" s="6"/>
      <c r="D71" s="6"/>
      <c r="E71" s="6">
        <v>245.96</v>
      </c>
      <c r="F71" s="6">
        <v>251.37112000000002</v>
      </c>
      <c r="G71" s="108" t="s">
        <v>96</v>
      </c>
      <c r="H71" s="195"/>
      <c r="I71" s="195"/>
      <c r="J71" s="195"/>
      <c r="K71" s="195"/>
      <c r="L71" s="195"/>
      <c r="M71" s="172"/>
      <c r="N71" s="73"/>
      <c r="O71" s="2"/>
      <c r="P71" s="2"/>
      <c r="Q71" s="2"/>
      <c r="R71" s="2"/>
    </row>
    <row r="72" spans="1:18" ht="15.75" customHeight="1" x14ac:dyDescent="0.2">
      <c r="A72" s="7">
        <v>35240243</v>
      </c>
      <c r="B72" s="6">
        <v>21.820870756720002</v>
      </c>
      <c r="C72" s="6">
        <f t="shared" si="3"/>
        <v>22.26</v>
      </c>
      <c r="D72" s="6">
        <f t="shared" si="4"/>
        <v>22.91</v>
      </c>
      <c r="E72" s="6">
        <f t="shared" si="5"/>
        <v>23.4</v>
      </c>
      <c r="F72" s="6">
        <v>23.9148</v>
      </c>
      <c r="G72" s="108" t="s">
        <v>127</v>
      </c>
      <c r="H72" s="108"/>
      <c r="I72" s="108"/>
      <c r="J72" s="108"/>
      <c r="K72" s="108"/>
      <c r="L72" s="154"/>
      <c r="M72" s="172"/>
      <c r="N72" s="62"/>
      <c r="O72" s="2"/>
      <c r="P72" s="2"/>
      <c r="Q72" s="2"/>
      <c r="R72" s="2"/>
    </row>
    <row r="73" spans="1:18" ht="15.75" customHeight="1" x14ac:dyDescent="0.2">
      <c r="A73" s="7">
        <v>35240244</v>
      </c>
      <c r="B73" s="6">
        <v>32.77783251196</v>
      </c>
      <c r="C73" s="6">
        <f t="shared" si="3"/>
        <v>33.43</v>
      </c>
      <c r="D73" s="6">
        <f t="shared" si="4"/>
        <v>34.4</v>
      </c>
      <c r="E73" s="6">
        <f t="shared" si="5"/>
        <v>35.14</v>
      </c>
      <c r="F73" s="6">
        <v>35.913080000000001</v>
      </c>
      <c r="G73" s="108" t="s">
        <v>128</v>
      </c>
      <c r="H73" s="108"/>
      <c r="I73" s="108"/>
      <c r="J73" s="108"/>
      <c r="K73" s="108"/>
      <c r="L73" s="154"/>
      <c r="M73" s="172"/>
      <c r="N73" s="62"/>
      <c r="O73" s="2"/>
      <c r="P73" s="2"/>
      <c r="Q73" s="2"/>
      <c r="R73" s="2"/>
    </row>
    <row r="74" spans="1:18" ht="15.75" customHeight="1" x14ac:dyDescent="0.2">
      <c r="A74" s="7">
        <v>35240245</v>
      </c>
      <c r="B74" s="6">
        <v>43.665004701879994</v>
      </c>
      <c r="C74" s="6">
        <f t="shared" si="3"/>
        <v>44.54</v>
      </c>
      <c r="D74" s="6">
        <f t="shared" si="4"/>
        <v>45.83</v>
      </c>
      <c r="E74" s="6">
        <f t="shared" si="5"/>
        <v>46.82</v>
      </c>
      <c r="F74" s="6">
        <v>47.85004</v>
      </c>
      <c r="G74" s="108" t="s">
        <v>135</v>
      </c>
      <c r="H74" s="108"/>
      <c r="I74" s="108"/>
      <c r="J74" s="108"/>
      <c r="K74" s="108"/>
      <c r="L74" s="154"/>
      <c r="M74" s="172"/>
      <c r="N74" s="62"/>
      <c r="O74" s="2"/>
      <c r="P74" s="2"/>
      <c r="Q74" s="2"/>
      <c r="R74" s="2"/>
    </row>
    <row r="75" spans="1:18" ht="15.75" customHeight="1" x14ac:dyDescent="0.2">
      <c r="A75" s="7">
        <v>35240253</v>
      </c>
      <c r="B75" s="6">
        <v>10.9336985668</v>
      </c>
      <c r="C75" s="6">
        <f t="shared" si="3"/>
        <v>11.15</v>
      </c>
      <c r="D75" s="6">
        <f t="shared" si="4"/>
        <v>11.47</v>
      </c>
      <c r="E75" s="6">
        <f t="shared" si="5"/>
        <v>11.72</v>
      </c>
      <c r="F75" s="6">
        <v>11.97784</v>
      </c>
      <c r="G75" s="108" t="s">
        <v>130</v>
      </c>
      <c r="H75" s="108"/>
      <c r="I75" s="108"/>
      <c r="J75" s="108"/>
      <c r="K75" s="108"/>
      <c r="L75" s="154"/>
      <c r="M75" s="172"/>
      <c r="N75" s="62"/>
      <c r="O75" s="2"/>
      <c r="P75" s="2"/>
      <c r="Q75" s="2"/>
      <c r="R75" s="2"/>
    </row>
    <row r="76" spans="1:18" ht="15.75" customHeight="1" x14ac:dyDescent="0.2">
      <c r="A76" s="7">
        <v>35240254</v>
      </c>
      <c r="B76" s="6">
        <v>16.412179444420001</v>
      </c>
      <c r="C76" s="6">
        <f t="shared" si="3"/>
        <v>16.739999999999998</v>
      </c>
      <c r="D76" s="6">
        <f t="shared" si="4"/>
        <v>17.23</v>
      </c>
      <c r="E76" s="6">
        <f t="shared" si="5"/>
        <v>17.600000000000001</v>
      </c>
      <c r="F76" s="6">
        <v>17.987200000000001</v>
      </c>
      <c r="G76" s="108" t="s">
        <v>131</v>
      </c>
      <c r="H76" s="108"/>
      <c r="I76" s="108"/>
      <c r="J76" s="108"/>
      <c r="K76" s="108"/>
      <c r="L76" s="154"/>
      <c r="M76" s="172"/>
      <c r="N76" s="62"/>
      <c r="O76" s="2"/>
      <c r="P76" s="2"/>
      <c r="Q76" s="2"/>
      <c r="R76" s="2"/>
    </row>
    <row r="77" spans="1:18" ht="15.75" customHeight="1" x14ac:dyDescent="0.2">
      <c r="A77" s="7">
        <v>35240255</v>
      </c>
      <c r="B77" s="6">
        <v>21.820870756720002</v>
      </c>
      <c r="C77" s="6">
        <f t="shared" si="3"/>
        <v>22.26</v>
      </c>
      <c r="D77" s="6">
        <f t="shared" si="4"/>
        <v>22.91</v>
      </c>
      <c r="E77" s="6">
        <f t="shared" si="5"/>
        <v>23.4</v>
      </c>
      <c r="F77" s="6">
        <v>23.9148</v>
      </c>
      <c r="G77" s="108" t="s">
        <v>132</v>
      </c>
      <c r="H77" s="108"/>
      <c r="I77" s="108"/>
      <c r="J77" s="108"/>
      <c r="K77" s="108"/>
      <c r="L77" s="154"/>
      <c r="M77" s="172"/>
      <c r="N77" s="62"/>
      <c r="O77" s="2"/>
      <c r="P77" s="2"/>
      <c r="Q77" s="2"/>
      <c r="R77" s="2"/>
    </row>
    <row r="78" spans="1:18" ht="15.75" customHeight="1" x14ac:dyDescent="0.2">
      <c r="A78" s="7">
        <v>35240260</v>
      </c>
      <c r="B78" s="6">
        <v>12.748227265120002</v>
      </c>
      <c r="C78" s="6">
        <f t="shared" si="3"/>
        <v>13</v>
      </c>
      <c r="D78" s="6">
        <f t="shared" si="4"/>
        <v>13.38</v>
      </c>
      <c r="E78" s="6">
        <f t="shared" si="5"/>
        <v>13.67</v>
      </c>
      <c r="F78" s="6">
        <v>13.970740000000001</v>
      </c>
      <c r="G78" s="108" t="s">
        <v>47</v>
      </c>
      <c r="H78" s="108"/>
      <c r="I78" s="108"/>
      <c r="J78" s="108"/>
      <c r="K78" s="108"/>
      <c r="L78" s="154"/>
      <c r="M78" s="172"/>
      <c r="N78" s="62"/>
      <c r="O78" s="2"/>
      <c r="P78" s="2"/>
      <c r="Q78" s="2"/>
      <c r="R78" s="2"/>
    </row>
    <row r="79" spans="1:18" ht="15.75" customHeight="1" x14ac:dyDescent="0.2">
      <c r="A79" s="7">
        <v>35240261</v>
      </c>
      <c r="B79" s="6">
        <v>25.473191341799996</v>
      </c>
      <c r="C79" s="6">
        <f t="shared" si="3"/>
        <v>25.98</v>
      </c>
      <c r="D79" s="6">
        <f t="shared" si="4"/>
        <v>26.73</v>
      </c>
      <c r="E79" s="6">
        <f t="shared" si="5"/>
        <v>27.3</v>
      </c>
      <c r="F79" s="6">
        <v>27.900600000000001</v>
      </c>
      <c r="G79" s="108" t="s">
        <v>48</v>
      </c>
      <c r="H79" s="108"/>
      <c r="I79" s="108"/>
      <c r="J79" s="108"/>
      <c r="K79" s="108"/>
      <c r="L79" s="154"/>
      <c r="M79" s="172"/>
      <c r="N79" s="62"/>
      <c r="O79" s="2"/>
      <c r="P79" s="2"/>
      <c r="Q79" s="2"/>
      <c r="R79" s="2"/>
    </row>
    <row r="80" spans="1:18" ht="15.75" customHeight="1" x14ac:dyDescent="0.2">
      <c r="A80" s="7">
        <v>35240262</v>
      </c>
      <c r="B80" s="6">
        <v>50.969645872039997</v>
      </c>
      <c r="C80" s="6">
        <f t="shared" si="3"/>
        <v>51.99</v>
      </c>
      <c r="D80" s="6">
        <f t="shared" si="4"/>
        <v>53.5</v>
      </c>
      <c r="E80" s="6">
        <f t="shared" si="5"/>
        <v>54.65</v>
      </c>
      <c r="F80" s="6">
        <v>55.852299999999993</v>
      </c>
      <c r="G80" s="108" t="s">
        <v>49</v>
      </c>
      <c r="H80" s="108"/>
      <c r="I80" s="108"/>
      <c r="J80" s="108"/>
      <c r="K80" s="108"/>
      <c r="L80" s="154"/>
      <c r="M80" s="172"/>
      <c r="N80" s="62"/>
      <c r="O80" s="2"/>
      <c r="P80" s="2"/>
      <c r="Q80" s="2"/>
      <c r="R80" s="2"/>
    </row>
    <row r="81" spans="1:18" ht="15.75" customHeight="1" x14ac:dyDescent="0.2">
      <c r="A81" s="7">
        <v>35240263</v>
      </c>
      <c r="B81" s="6">
        <v>76.419574025399996</v>
      </c>
      <c r="C81" s="6">
        <f t="shared" si="3"/>
        <v>77.95</v>
      </c>
      <c r="D81" s="6">
        <f t="shared" si="4"/>
        <v>80.209999999999994</v>
      </c>
      <c r="E81" s="6">
        <f t="shared" si="5"/>
        <v>81.93</v>
      </c>
      <c r="F81" s="6">
        <v>83.732460000000003</v>
      </c>
      <c r="G81" s="108" t="s">
        <v>50</v>
      </c>
      <c r="H81" s="108"/>
      <c r="I81" s="108"/>
      <c r="J81" s="108"/>
      <c r="K81" s="108"/>
      <c r="L81" s="154"/>
      <c r="M81" s="172"/>
      <c r="N81" s="62"/>
      <c r="O81" s="2"/>
      <c r="P81" s="2"/>
      <c r="Q81" s="2"/>
      <c r="R81" s="2"/>
    </row>
    <row r="82" spans="1:18" ht="15.75" customHeight="1" x14ac:dyDescent="0.2">
      <c r="A82" s="7">
        <v>35240264</v>
      </c>
      <c r="B82" s="6">
        <v>114.64099263232001</v>
      </c>
      <c r="C82" s="6">
        <f t="shared" si="3"/>
        <v>116.93</v>
      </c>
      <c r="D82" s="6">
        <f t="shared" si="4"/>
        <v>120.32</v>
      </c>
      <c r="E82" s="6">
        <f t="shared" si="5"/>
        <v>122.91</v>
      </c>
      <c r="F82" s="6">
        <v>125.61402</v>
      </c>
      <c r="G82" s="108" t="s">
        <v>51</v>
      </c>
      <c r="H82" s="108"/>
      <c r="I82" s="108"/>
      <c r="J82" s="108"/>
      <c r="K82" s="108"/>
      <c r="L82" s="154"/>
      <c r="M82" s="172"/>
      <c r="N82" s="62"/>
      <c r="O82" s="2"/>
      <c r="P82" s="2"/>
      <c r="Q82" s="2"/>
      <c r="R82" s="2"/>
    </row>
    <row r="83" spans="1:18" ht="15.75" customHeight="1" x14ac:dyDescent="0.2">
      <c r="A83" s="7">
        <v>35240265</v>
      </c>
      <c r="B83" s="6">
        <v>152.88567442767999</v>
      </c>
      <c r="C83" s="6">
        <f t="shared" si="3"/>
        <v>155.94</v>
      </c>
      <c r="D83" s="6">
        <f t="shared" si="4"/>
        <v>160.46</v>
      </c>
      <c r="E83" s="6">
        <f t="shared" si="5"/>
        <v>163.91</v>
      </c>
      <c r="F83" s="6">
        <v>167.51602</v>
      </c>
      <c r="G83" s="108" t="s">
        <v>52</v>
      </c>
      <c r="H83" s="108"/>
      <c r="I83" s="108"/>
      <c r="J83" s="108"/>
      <c r="K83" s="108"/>
      <c r="L83" s="154"/>
      <c r="M83" s="172"/>
      <c r="N83" s="62"/>
      <c r="O83" s="2"/>
      <c r="P83" s="2"/>
      <c r="Q83" s="2"/>
      <c r="R83" s="2"/>
    </row>
    <row r="84" spans="1:18" ht="15.75" customHeight="1" x14ac:dyDescent="0.2">
      <c r="A84" s="7">
        <v>35240266</v>
      </c>
      <c r="B84" s="6">
        <v>229.39830120684002</v>
      </c>
      <c r="C84" s="6">
        <f t="shared" si="3"/>
        <v>233.99</v>
      </c>
      <c r="D84" s="6">
        <f t="shared" si="4"/>
        <v>240.78</v>
      </c>
      <c r="E84" s="6">
        <f t="shared" si="5"/>
        <v>245.96</v>
      </c>
      <c r="F84" s="6">
        <v>251.37112000000002</v>
      </c>
      <c r="G84" s="108" t="s">
        <v>53</v>
      </c>
      <c r="H84" s="108"/>
      <c r="I84" s="108"/>
      <c r="J84" s="108"/>
      <c r="K84" s="108"/>
      <c r="L84" s="154"/>
      <c r="M84" s="172"/>
      <c r="N84" s="62"/>
      <c r="O84" s="2"/>
      <c r="P84" s="2"/>
      <c r="Q84" s="2"/>
      <c r="R84" s="2"/>
    </row>
    <row r="85" spans="1:18" ht="33.75" customHeight="1" x14ac:dyDescent="0.2">
      <c r="A85" s="9" t="s">
        <v>159</v>
      </c>
      <c r="B85" s="10" t="s">
        <v>72</v>
      </c>
      <c r="C85" s="6" t="s">
        <v>75</v>
      </c>
      <c r="D85" s="6" t="s">
        <v>88</v>
      </c>
      <c r="E85" s="6" t="s">
        <v>115</v>
      </c>
      <c r="F85" s="10">
        <v>20.93</v>
      </c>
      <c r="G85" s="196" t="s">
        <v>160</v>
      </c>
      <c r="H85" s="196"/>
      <c r="I85" s="196"/>
      <c r="J85" s="196"/>
      <c r="K85" s="196"/>
      <c r="L85" s="196"/>
      <c r="M85" s="128"/>
      <c r="N85" s="83"/>
      <c r="O85" s="2"/>
      <c r="P85" s="2"/>
      <c r="Q85" s="2"/>
      <c r="R85" s="2"/>
    </row>
    <row r="86" spans="1:18" x14ac:dyDescent="0.2">
      <c r="A86" s="2" t="s">
        <v>157</v>
      </c>
      <c r="B86" s="2"/>
      <c r="C86" s="2"/>
      <c r="D86" s="2"/>
      <c r="E86" s="2"/>
      <c r="F86" s="2"/>
      <c r="G86" s="2"/>
      <c r="H86" s="2"/>
      <c r="I86" s="2"/>
      <c r="J86" s="2"/>
      <c r="K86" s="2"/>
      <c r="L86" s="2"/>
      <c r="M86" s="2"/>
      <c r="N86" s="62"/>
      <c r="O86" s="2"/>
      <c r="P86" s="2"/>
      <c r="Q86" s="2"/>
      <c r="R86" s="2"/>
    </row>
    <row r="87" spans="1:18" s="4" customFormat="1" ht="29.25" customHeight="1" x14ac:dyDescent="0.2">
      <c r="A87" s="139" t="s">
        <v>64</v>
      </c>
      <c r="B87" s="140"/>
      <c r="C87" s="140"/>
      <c r="D87" s="140"/>
      <c r="E87" s="140"/>
      <c r="F87" s="140"/>
      <c r="G87" s="140"/>
      <c r="H87" s="140"/>
      <c r="I87" s="140"/>
      <c r="J87" s="140"/>
      <c r="K87" s="140"/>
      <c r="L87" s="140"/>
      <c r="M87" s="141"/>
      <c r="N87" s="59"/>
      <c r="O87" s="52"/>
    </row>
    <row r="88" spans="1:18" ht="18" customHeight="1" x14ac:dyDescent="0.2">
      <c r="A88" s="30">
        <v>35240310</v>
      </c>
      <c r="B88" s="31">
        <v>8.2351687077599998</v>
      </c>
      <c r="C88" s="6">
        <f t="shared" ref="C88:C154" si="6">ROUND(B88+(B88*2/100),2)</f>
        <v>8.4</v>
      </c>
      <c r="D88" s="6">
        <f t="shared" ref="D88:D154" si="7">ROUND(C88+(C88*2.9/100),2)</f>
        <v>8.64</v>
      </c>
      <c r="E88" s="6">
        <f t="shared" ref="E88:E154" si="8">ROUND(D88+(D88*2.15/100),2)</f>
        <v>8.83</v>
      </c>
      <c r="F88" s="6">
        <v>9.0242599999999999</v>
      </c>
      <c r="G88" s="105" t="s">
        <v>136</v>
      </c>
      <c r="H88" s="105"/>
      <c r="I88" s="105"/>
      <c r="J88" s="105"/>
      <c r="K88" s="105"/>
      <c r="L88" s="105"/>
      <c r="M88" s="173"/>
      <c r="N88" s="62"/>
      <c r="O88" s="2"/>
      <c r="P88" s="2"/>
      <c r="Q88" s="2"/>
      <c r="R88" s="2"/>
    </row>
    <row r="89" spans="1:18" ht="16.899999999999999" customHeight="1" x14ac:dyDescent="0.2">
      <c r="A89" s="7">
        <v>35240311</v>
      </c>
      <c r="B89" s="6">
        <v>16.493600603960001</v>
      </c>
      <c r="C89" s="6">
        <f t="shared" si="6"/>
        <v>16.82</v>
      </c>
      <c r="D89" s="6">
        <f t="shared" si="7"/>
        <v>17.309999999999999</v>
      </c>
      <c r="E89" s="6">
        <f t="shared" si="8"/>
        <v>17.68</v>
      </c>
      <c r="F89" s="6">
        <v>18.068960000000001</v>
      </c>
      <c r="G89" s="108" t="s">
        <v>137</v>
      </c>
      <c r="H89" s="108"/>
      <c r="I89" s="108"/>
      <c r="J89" s="108"/>
      <c r="K89" s="108"/>
      <c r="L89" s="154"/>
      <c r="M89" s="125"/>
      <c r="N89" s="62"/>
      <c r="O89" s="2"/>
      <c r="P89" s="2"/>
      <c r="Q89" s="2"/>
      <c r="R89" s="2"/>
    </row>
    <row r="90" spans="1:18" ht="15.6" customHeight="1" x14ac:dyDescent="0.2">
      <c r="A90" s="7">
        <v>35240312</v>
      </c>
      <c r="B90" s="6">
        <v>32.952306425259998</v>
      </c>
      <c r="C90" s="6">
        <f t="shared" si="6"/>
        <v>33.61</v>
      </c>
      <c r="D90" s="6">
        <f t="shared" si="7"/>
        <v>34.58</v>
      </c>
      <c r="E90" s="6">
        <f t="shared" si="8"/>
        <v>35.32</v>
      </c>
      <c r="F90" s="6">
        <v>36.09704</v>
      </c>
      <c r="G90" s="108" t="s">
        <v>138</v>
      </c>
      <c r="H90" s="108"/>
      <c r="I90" s="108"/>
      <c r="J90" s="108"/>
      <c r="K90" s="108"/>
      <c r="L90" s="154"/>
      <c r="M90" s="125"/>
      <c r="N90" s="62"/>
      <c r="O90" s="2"/>
      <c r="P90" s="2"/>
      <c r="Q90" s="2"/>
      <c r="R90" s="2"/>
    </row>
    <row r="91" spans="1:18" ht="16.149999999999999" customHeight="1" x14ac:dyDescent="0.2">
      <c r="A91" s="7">
        <v>35240313</v>
      </c>
      <c r="B91" s="6">
        <v>49.445907029220002</v>
      </c>
      <c r="C91" s="6">
        <f t="shared" si="6"/>
        <v>50.43</v>
      </c>
      <c r="D91" s="6">
        <f t="shared" si="7"/>
        <v>51.89</v>
      </c>
      <c r="E91" s="6">
        <f t="shared" si="8"/>
        <v>53.01</v>
      </c>
      <c r="F91" s="6">
        <v>54.176220000000001</v>
      </c>
      <c r="G91" s="108" t="s">
        <v>139</v>
      </c>
      <c r="H91" s="108"/>
      <c r="I91" s="108"/>
      <c r="J91" s="108"/>
      <c r="K91" s="108"/>
      <c r="L91" s="154"/>
      <c r="M91" s="125"/>
      <c r="N91" s="62"/>
      <c r="O91" s="2"/>
      <c r="P91" s="2"/>
      <c r="Q91" s="2"/>
      <c r="R91" s="2"/>
    </row>
    <row r="92" spans="1:18" ht="18" customHeight="1" x14ac:dyDescent="0.2">
      <c r="A92" s="7">
        <v>35240314</v>
      </c>
      <c r="B92" s="6">
        <v>74.151413152499998</v>
      </c>
      <c r="C92" s="6">
        <f t="shared" si="6"/>
        <v>75.63</v>
      </c>
      <c r="D92" s="6">
        <f t="shared" si="7"/>
        <v>77.819999999999993</v>
      </c>
      <c r="E92" s="6">
        <f t="shared" si="8"/>
        <v>79.489999999999995</v>
      </c>
      <c r="F92" s="6">
        <v>81.238779999999991</v>
      </c>
      <c r="G92" s="108" t="s">
        <v>140</v>
      </c>
      <c r="H92" s="108"/>
      <c r="I92" s="108"/>
      <c r="J92" s="108"/>
      <c r="K92" s="108"/>
      <c r="L92" s="154"/>
      <c r="M92" s="125"/>
      <c r="N92" s="62"/>
      <c r="O92" s="2"/>
      <c r="P92" s="2"/>
      <c r="Q92" s="2"/>
      <c r="R92" s="2"/>
    </row>
    <row r="93" spans="1:18" ht="17.45" customHeight="1" x14ac:dyDescent="0.2">
      <c r="A93" s="7">
        <v>35240315</v>
      </c>
      <c r="B93" s="6">
        <v>98.845287681560009</v>
      </c>
      <c r="C93" s="6">
        <f t="shared" si="6"/>
        <v>100.82</v>
      </c>
      <c r="D93" s="6">
        <f t="shared" si="7"/>
        <v>103.74</v>
      </c>
      <c r="E93" s="6">
        <f t="shared" si="8"/>
        <v>105.97</v>
      </c>
      <c r="F93" s="6">
        <v>108.30134</v>
      </c>
      <c r="G93" s="108" t="s">
        <v>141</v>
      </c>
      <c r="H93" s="108"/>
      <c r="I93" s="108"/>
      <c r="J93" s="108"/>
      <c r="K93" s="108"/>
      <c r="L93" s="154"/>
      <c r="M93" s="125"/>
      <c r="N93" s="62"/>
      <c r="O93" s="2"/>
      <c r="P93" s="2"/>
      <c r="Q93" s="2"/>
      <c r="R93" s="2"/>
    </row>
    <row r="94" spans="1:18" ht="14.65" customHeight="1" x14ac:dyDescent="0.2">
      <c r="A94" s="8">
        <v>35240316</v>
      </c>
      <c r="B94" s="6">
        <v>148.27956311656001</v>
      </c>
      <c r="C94" s="6">
        <f t="shared" si="6"/>
        <v>151.25</v>
      </c>
      <c r="D94" s="6">
        <f t="shared" si="7"/>
        <v>155.63999999999999</v>
      </c>
      <c r="E94" s="6">
        <f t="shared" si="8"/>
        <v>158.99</v>
      </c>
      <c r="F94" s="6">
        <v>162.48778000000001</v>
      </c>
      <c r="G94" s="108" t="s">
        <v>142</v>
      </c>
      <c r="H94" s="108"/>
      <c r="I94" s="108"/>
      <c r="J94" s="108"/>
      <c r="K94" s="108"/>
      <c r="L94" s="154"/>
      <c r="M94" s="125"/>
      <c r="N94" s="62"/>
      <c r="O94" s="2"/>
      <c r="P94" s="2"/>
      <c r="Q94" s="2"/>
      <c r="R94" s="2"/>
    </row>
    <row r="95" spans="1:18" ht="16.149999999999999" customHeight="1" x14ac:dyDescent="0.2">
      <c r="A95" s="8">
        <v>35240317</v>
      </c>
      <c r="B95" s="6">
        <v>197.70220695733997</v>
      </c>
      <c r="C95" s="6">
        <f t="shared" si="6"/>
        <v>201.66</v>
      </c>
      <c r="D95" s="6">
        <f t="shared" si="7"/>
        <v>207.51</v>
      </c>
      <c r="E95" s="6">
        <f t="shared" si="8"/>
        <v>211.97</v>
      </c>
      <c r="F95" s="6">
        <v>216.63333999999998</v>
      </c>
      <c r="G95" s="108" t="s">
        <v>143</v>
      </c>
      <c r="H95" s="108"/>
      <c r="I95" s="108"/>
      <c r="J95" s="108"/>
      <c r="K95" s="108"/>
      <c r="L95" s="154"/>
      <c r="M95" s="125"/>
      <c r="N95" s="62"/>
      <c r="O95" s="2"/>
      <c r="P95" s="2"/>
      <c r="Q95" s="2"/>
      <c r="R95" s="2"/>
    </row>
    <row r="96" spans="1:18" ht="18.75" customHeight="1" x14ac:dyDescent="0.2">
      <c r="A96" s="8">
        <v>35240319</v>
      </c>
      <c r="B96" s="6"/>
      <c r="C96" s="6"/>
      <c r="D96" s="6"/>
      <c r="E96" s="6">
        <v>8.83</v>
      </c>
      <c r="F96" s="6">
        <v>9.0242599999999999</v>
      </c>
      <c r="G96" s="197" t="s">
        <v>114</v>
      </c>
      <c r="H96" s="197"/>
      <c r="I96" s="197"/>
      <c r="J96" s="197"/>
      <c r="K96" s="197"/>
      <c r="L96" s="197"/>
      <c r="M96" s="198"/>
      <c r="N96" s="82"/>
      <c r="O96" s="2"/>
      <c r="P96" s="2"/>
      <c r="Q96" s="2"/>
      <c r="R96" s="2"/>
    </row>
    <row r="97" spans="1:18" ht="15.75" customHeight="1" x14ac:dyDescent="0.2">
      <c r="A97" s="7">
        <v>35240343</v>
      </c>
      <c r="B97" s="6">
        <v>14.14401857152</v>
      </c>
      <c r="C97" s="6">
        <f t="shared" si="6"/>
        <v>14.43</v>
      </c>
      <c r="D97" s="6">
        <f t="shared" si="7"/>
        <v>14.85</v>
      </c>
      <c r="E97" s="6">
        <f t="shared" si="8"/>
        <v>15.17</v>
      </c>
      <c r="F97" s="6">
        <v>15.503740000000001</v>
      </c>
      <c r="G97" s="108" t="s">
        <v>127</v>
      </c>
      <c r="H97" s="108"/>
      <c r="I97" s="108"/>
      <c r="J97" s="108"/>
      <c r="K97" s="108"/>
      <c r="L97" s="154"/>
      <c r="M97" s="172"/>
      <c r="N97" s="62"/>
      <c r="O97" s="2"/>
      <c r="P97" s="2"/>
      <c r="Q97" s="2"/>
      <c r="R97" s="2"/>
    </row>
    <row r="98" spans="1:18" ht="15.75" customHeight="1" x14ac:dyDescent="0.2">
      <c r="A98" s="7">
        <v>35240344</v>
      </c>
      <c r="B98" s="6">
        <v>21.18113307462</v>
      </c>
      <c r="C98" s="6">
        <f t="shared" si="6"/>
        <v>21.6</v>
      </c>
      <c r="D98" s="6">
        <f t="shared" si="7"/>
        <v>22.23</v>
      </c>
      <c r="E98" s="6">
        <f t="shared" si="8"/>
        <v>22.71</v>
      </c>
      <c r="F98" s="6">
        <v>23.209620000000001</v>
      </c>
      <c r="G98" s="108" t="s">
        <v>128</v>
      </c>
      <c r="H98" s="108"/>
      <c r="I98" s="108"/>
      <c r="J98" s="108"/>
      <c r="K98" s="108"/>
      <c r="L98" s="154"/>
      <c r="M98" s="172"/>
      <c r="N98" s="62"/>
      <c r="O98" s="2"/>
      <c r="P98" s="2"/>
      <c r="Q98" s="2"/>
      <c r="R98" s="2"/>
    </row>
    <row r="99" spans="1:18" ht="15.75" customHeight="1" x14ac:dyDescent="0.2">
      <c r="A99" s="7">
        <v>35240345</v>
      </c>
      <c r="B99" s="6">
        <v>28.229879171939999</v>
      </c>
      <c r="C99" s="6">
        <f t="shared" si="6"/>
        <v>28.79</v>
      </c>
      <c r="D99" s="6">
        <f t="shared" si="7"/>
        <v>29.62</v>
      </c>
      <c r="E99" s="6">
        <f t="shared" si="8"/>
        <v>30.26</v>
      </c>
      <c r="F99" s="6">
        <v>30.925720000000002</v>
      </c>
      <c r="G99" s="108" t="s">
        <v>144</v>
      </c>
      <c r="H99" s="108"/>
      <c r="I99" s="108"/>
      <c r="J99" s="108"/>
      <c r="K99" s="108"/>
      <c r="L99" s="154"/>
      <c r="M99" s="172"/>
      <c r="N99" s="62"/>
      <c r="O99" s="2"/>
      <c r="P99" s="2"/>
      <c r="Q99" s="2"/>
      <c r="R99" s="2"/>
    </row>
    <row r="100" spans="1:18" ht="15.75" customHeight="1" x14ac:dyDescent="0.2">
      <c r="A100" s="7">
        <v>35240346</v>
      </c>
      <c r="B100" s="6">
        <v>42.36226614924</v>
      </c>
      <c r="C100" s="6">
        <f t="shared" si="6"/>
        <v>43.21</v>
      </c>
      <c r="D100" s="6">
        <f t="shared" si="7"/>
        <v>44.46</v>
      </c>
      <c r="E100" s="6">
        <f t="shared" si="8"/>
        <v>45.42</v>
      </c>
      <c r="F100" s="6">
        <v>46.419240000000002</v>
      </c>
      <c r="G100" s="108" t="s">
        <v>145</v>
      </c>
      <c r="H100" s="108"/>
      <c r="I100" s="108"/>
      <c r="J100" s="108"/>
      <c r="K100" s="108"/>
      <c r="L100" s="154"/>
      <c r="M100" s="172"/>
      <c r="N100" s="62"/>
      <c r="O100" s="2"/>
      <c r="P100" s="2"/>
      <c r="Q100" s="2"/>
      <c r="R100" s="2"/>
    </row>
    <row r="101" spans="1:18" ht="15.75" customHeight="1" x14ac:dyDescent="0.2">
      <c r="A101" s="7">
        <v>35240353</v>
      </c>
      <c r="B101" s="6">
        <v>7.0720092857600001</v>
      </c>
      <c r="C101" s="6">
        <f t="shared" si="6"/>
        <v>7.21</v>
      </c>
      <c r="D101" s="6">
        <f t="shared" si="7"/>
        <v>7.42</v>
      </c>
      <c r="E101" s="6">
        <f t="shared" si="8"/>
        <v>7.58</v>
      </c>
      <c r="F101" s="6">
        <v>7.7467600000000001</v>
      </c>
      <c r="G101" s="108" t="s">
        <v>130</v>
      </c>
      <c r="H101" s="108"/>
      <c r="I101" s="108"/>
      <c r="J101" s="108"/>
      <c r="K101" s="108"/>
      <c r="L101" s="154"/>
      <c r="M101" s="172"/>
      <c r="N101" s="62"/>
      <c r="O101" s="2"/>
      <c r="P101" s="2"/>
      <c r="Q101" s="2"/>
      <c r="R101" s="2"/>
    </row>
    <row r="102" spans="1:18" ht="15.75" customHeight="1" x14ac:dyDescent="0.2">
      <c r="A102" s="7">
        <v>35240354</v>
      </c>
      <c r="B102" s="6">
        <v>10.631277117080002</v>
      </c>
      <c r="C102" s="6">
        <f t="shared" si="6"/>
        <v>10.84</v>
      </c>
      <c r="D102" s="6">
        <f t="shared" si="7"/>
        <v>11.15</v>
      </c>
      <c r="E102" s="6">
        <f t="shared" si="8"/>
        <v>11.39</v>
      </c>
      <c r="F102" s="6">
        <v>11.64058</v>
      </c>
      <c r="G102" s="108" t="s">
        <v>131</v>
      </c>
      <c r="H102" s="108"/>
      <c r="I102" s="108"/>
      <c r="J102" s="108"/>
      <c r="K102" s="108"/>
      <c r="L102" s="154"/>
      <c r="M102" s="172"/>
      <c r="N102" s="62"/>
      <c r="O102" s="2"/>
      <c r="P102" s="2"/>
      <c r="Q102" s="2"/>
      <c r="R102" s="2"/>
    </row>
    <row r="103" spans="1:18" ht="15.75" customHeight="1" x14ac:dyDescent="0.2">
      <c r="A103" s="7">
        <v>35240355</v>
      </c>
      <c r="B103" s="6">
        <v>14.14401857152</v>
      </c>
      <c r="C103" s="6">
        <f t="shared" si="6"/>
        <v>14.43</v>
      </c>
      <c r="D103" s="6">
        <f t="shared" si="7"/>
        <v>14.85</v>
      </c>
      <c r="E103" s="6">
        <f t="shared" si="8"/>
        <v>15.17</v>
      </c>
      <c r="F103" s="6">
        <v>15.503740000000001</v>
      </c>
      <c r="G103" s="108" t="s">
        <v>146</v>
      </c>
      <c r="H103" s="108"/>
      <c r="I103" s="108"/>
      <c r="J103" s="108"/>
      <c r="K103" s="108"/>
      <c r="L103" s="154"/>
      <c r="M103" s="172"/>
      <c r="N103" s="62"/>
      <c r="O103" s="2"/>
      <c r="P103" s="2"/>
      <c r="Q103" s="2"/>
      <c r="R103" s="2"/>
    </row>
    <row r="104" spans="1:18" ht="15.75" customHeight="1" x14ac:dyDescent="0.2">
      <c r="A104" s="7">
        <v>35240356</v>
      </c>
      <c r="B104" s="6">
        <v>21.192764668839999</v>
      </c>
      <c r="C104" s="6">
        <f t="shared" si="6"/>
        <v>21.62</v>
      </c>
      <c r="D104" s="6">
        <f t="shared" si="7"/>
        <v>22.25</v>
      </c>
      <c r="E104" s="6">
        <f t="shared" si="8"/>
        <v>22.73</v>
      </c>
      <c r="F104" s="6">
        <v>23.230060000000002</v>
      </c>
      <c r="G104" s="108" t="s">
        <v>147</v>
      </c>
      <c r="H104" s="108"/>
      <c r="I104" s="108"/>
      <c r="J104" s="108"/>
      <c r="K104" s="108"/>
      <c r="L104" s="154"/>
      <c r="M104" s="172"/>
      <c r="N104" s="62"/>
      <c r="O104" s="2"/>
      <c r="P104" s="2"/>
      <c r="Q104" s="2"/>
      <c r="R104" s="2"/>
    </row>
    <row r="105" spans="1:18" ht="15.75" customHeight="1" x14ac:dyDescent="0.2">
      <c r="A105" s="7">
        <v>35240360</v>
      </c>
      <c r="B105" s="6">
        <v>8.2351687077599998</v>
      </c>
      <c r="C105" s="6">
        <f t="shared" si="6"/>
        <v>8.4</v>
      </c>
      <c r="D105" s="6">
        <f t="shared" si="7"/>
        <v>8.64</v>
      </c>
      <c r="E105" s="6">
        <f t="shared" si="8"/>
        <v>8.83</v>
      </c>
      <c r="F105" s="6">
        <v>9.0242599999999999</v>
      </c>
      <c r="G105" s="108" t="s">
        <v>47</v>
      </c>
      <c r="H105" s="108"/>
      <c r="I105" s="108"/>
      <c r="J105" s="108"/>
      <c r="K105" s="108"/>
      <c r="L105" s="154"/>
      <c r="M105" s="172"/>
      <c r="N105" s="62"/>
      <c r="O105" s="2"/>
      <c r="P105" s="2"/>
      <c r="Q105" s="2"/>
      <c r="R105" s="2"/>
    </row>
    <row r="106" spans="1:18" ht="15.75" customHeight="1" x14ac:dyDescent="0.2">
      <c r="A106" s="7">
        <v>35240361</v>
      </c>
      <c r="B106" s="6">
        <v>16.493600603960001</v>
      </c>
      <c r="C106" s="6">
        <f t="shared" si="6"/>
        <v>16.82</v>
      </c>
      <c r="D106" s="6">
        <f t="shared" si="7"/>
        <v>17.309999999999999</v>
      </c>
      <c r="E106" s="6">
        <f t="shared" si="8"/>
        <v>17.68</v>
      </c>
      <c r="F106" s="6">
        <v>18.068960000000001</v>
      </c>
      <c r="G106" s="108" t="s">
        <v>48</v>
      </c>
      <c r="H106" s="108"/>
      <c r="I106" s="108"/>
      <c r="J106" s="108"/>
      <c r="K106" s="108"/>
      <c r="L106" s="154"/>
      <c r="M106" s="172"/>
      <c r="N106" s="62"/>
      <c r="O106" s="2"/>
      <c r="P106" s="2"/>
      <c r="Q106" s="2"/>
      <c r="R106" s="2"/>
    </row>
    <row r="107" spans="1:18" ht="15.75" customHeight="1" x14ac:dyDescent="0.2">
      <c r="A107" s="7">
        <v>35240362</v>
      </c>
      <c r="B107" s="6">
        <v>32.952306425259998</v>
      </c>
      <c r="C107" s="6">
        <f t="shared" si="6"/>
        <v>33.61</v>
      </c>
      <c r="D107" s="6">
        <f t="shared" si="7"/>
        <v>34.58</v>
      </c>
      <c r="E107" s="6">
        <f t="shared" si="8"/>
        <v>35.32</v>
      </c>
      <c r="F107" s="6">
        <v>36.09704</v>
      </c>
      <c r="G107" s="108" t="s">
        <v>49</v>
      </c>
      <c r="H107" s="108"/>
      <c r="I107" s="108"/>
      <c r="J107" s="108"/>
      <c r="K107" s="108"/>
      <c r="L107" s="154"/>
      <c r="M107" s="172"/>
      <c r="N107" s="62"/>
      <c r="O107" s="2"/>
      <c r="P107" s="2"/>
      <c r="Q107" s="2"/>
      <c r="R107" s="2"/>
    </row>
    <row r="108" spans="1:18" ht="15.75" customHeight="1" x14ac:dyDescent="0.2">
      <c r="A108" s="7">
        <v>35240363</v>
      </c>
      <c r="B108" s="6">
        <v>49.445907029220002</v>
      </c>
      <c r="C108" s="6">
        <f t="shared" si="6"/>
        <v>50.43</v>
      </c>
      <c r="D108" s="6">
        <f t="shared" si="7"/>
        <v>51.89</v>
      </c>
      <c r="E108" s="6">
        <f t="shared" si="8"/>
        <v>53.01</v>
      </c>
      <c r="F108" s="6">
        <v>54.176220000000001</v>
      </c>
      <c r="G108" s="108" t="s">
        <v>50</v>
      </c>
      <c r="H108" s="108"/>
      <c r="I108" s="108"/>
      <c r="J108" s="108"/>
      <c r="K108" s="108"/>
      <c r="L108" s="154"/>
      <c r="M108" s="172"/>
      <c r="N108" s="62"/>
      <c r="O108" s="2"/>
      <c r="P108" s="2"/>
      <c r="Q108" s="2"/>
      <c r="R108" s="2"/>
    </row>
    <row r="109" spans="1:18" ht="15.75" customHeight="1" x14ac:dyDescent="0.2">
      <c r="A109" s="7">
        <v>35240364</v>
      </c>
      <c r="B109" s="6">
        <v>74.151413152499998</v>
      </c>
      <c r="C109" s="6">
        <f t="shared" si="6"/>
        <v>75.63</v>
      </c>
      <c r="D109" s="6">
        <f t="shared" si="7"/>
        <v>77.819999999999993</v>
      </c>
      <c r="E109" s="6">
        <f t="shared" si="8"/>
        <v>79.489999999999995</v>
      </c>
      <c r="F109" s="6">
        <v>81.238779999999991</v>
      </c>
      <c r="G109" s="108" t="s">
        <v>51</v>
      </c>
      <c r="H109" s="108"/>
      <c r="I109" s="108"/>
      <c r="J109" s="108"/>
      <c r="K109" s="108"/>
      <c r="L109" s="154"/>
      <c r="M109" s="172"/>
      <c r="N109" s="62"/>
      <c r="O109" s="2"/>
      <c r="P109" s="2"/>
      <c r="Q109" s="2"/>
      <c r="R109" s="2"/>
    </row>
    <row r="110" spans="1:18" ht="15.75" customHeight="1" x14ac:dyDescent="0.2">
      <c r="A110" s="7">
        <v>35240365</v>
      </c>
      <c r="B110" s="6">
        <v>98.845287681560009</v>
      </c>
      <c r="C110" s="6">
        <f t="shared" si="6"/>
        <v>100.82</v>
      </c>
      <c r="D110" s="6">
        <f t="shared" si="7"/>
        <v>103.74</v>
      </c>
      <c r="E110" s="6">
        <f t="shared" si="8"/>
        <v>105.97</v>
      </c>
      <c r="F110" s="6">
        <v>108.30134</v>
      </c>
      <c r="G110" s="108" t="s">
        <v>52</v>
      </c>
      <c r="H110" s="108"/>
      <c r="I110" s="108"/>
      <c r="J110" s="108"/>
      <c r="K110" s="108"/>
      <c r="L110" s="154"/>
      <c r="M110" s="172"/>
      <c r="N110" s="62"/>
      <c r="O110" s="2"/>
      <c r="P110" s="2"/>
      <c r="Q110" s="2"/>
      <c r="R110" s="2"/>
    </row>
    <row r="111" spans="1:18" ht="15.75" customHeight="1" x14ac:dyDescent="0.2">
      <c r="A111" s="9">
        <v>35240366</v>
      </c>
      <c r="B111" s="10">
        <v>148.27956311656001</v>
      </c>
      <c r="C111" s="6">
        <f t="shared" si="6"/>
        <v>151.25</v>
      </c>
      <c r="D111" s="6">
        <f t="shared" si="7"/>
        <v>155.63999999999999</v>
      </c>
      <c r="E111" s="6">
        <f t="shared" si="8"/>
        <v>158.99</v>
      </c>
      <c r="F111" s="6">
        <v>162.48778000000001</v>
      </c>
      <c r="G111" s="108" t="s">
        <v>53</v>
      </c>
      <c r="H111" s="108"/>
      <c r="I111" s="108"/>
      <c r="J111" s="108"/>
      <c r="K111" s="108"/>
      <c r="L111" s="154"/>
      <c r="M111" s="172"/>
      <c r="N111" s="62"/>
      <c r="O111" s="2"/>
      <c r="P111" s="2"/>
      <c r="Q111" s="2"/>
      <c r="R111" s="2"/>
    </row>
    <row r="112" spans="1:18" s="4" customFormat="1" ht="29.25" customHeight="1" x14ac:dyDescent="0.2">
      <c r="A112" s="139" t="s">
        <v>148</v>
      </c>
      <c r="B112" s="140"/>
      <c r="C112" s="140"/>
      <c r="D112" s="140"/>
      <c r="E112" s="140"/>
      <c r="F112" s="140"/>
      <c r="G112" s="140"/>
      <c r="H112" s="140"/>
      <c r="I112" s="140"/>
      <c r="J112" s="140"/>
      <c r="K112" s="140"/>
      <c r="L112" s="140"/>
      <c r="M112" s="141"/>
      <c r="N112" s="59"/>
      <c r="O112" s="27"/>
    </row>
    <row r="113" spans="1:18" ht="15.75" customHeight="1" x14ac:dyDescent="0.2">
      <c r="A113" s="7">
        <v>35240410</v>
      </c>
      <c r="B113" s="6">
        <v>10.57311914598</v>
      </c>
      <c r="C113" s="6">
        <f t="shared" si="6"/>
        <v>10.78</v>
      </c>
      <c r="D113" s="6">
        <f t="shared" si="7"/>
        <v>11.09</v>
      </c>
      <c r="E113" s="6">
        <f t="shared" si="8"/>
        <v>11.33</v>
      </c>
      <c r="F113" s="6">
        <v>11.57926</v>
      </c>
      <c r="G113" s="105" t="s">
        <v>136</v>
      </c>
      <c r="H113" s="105"/>
      <c r="I113" s="105"/>
      <c r="J113" s="105"/>
      <c r="K113" s="105"/>
      <c r="L113" s="105"/>
      <c r="M113" s="173"/>
      <c r="N113" s="62"/>
      <c r="O113" s="2"/>
      <c r="P113" s="2"/>
      <c r="Q113" s="2"/>
      <c r="R113" s="2"/>
    </row>
    <row r="114" spans="1:18" ht="15.75" customHeight="1" x14ac:dyDescent="0.2">
      <c r="A114" s="7">
        <v>35240411</v>
      </c>
      <c r="B114" s="6">
        <v>21.134606697740001</v>
      </c>
      <c r="C114" s="6">
        <f t="shared" si="6"/>
        <v>21.56</v>
      </c>
      <c r="D114" s="6">
        <f t="shared" si="7"/>
        <v>22.19</v>
      </c>
      <c r="E114" s="6">
        <f t="shared" si="8"/>
        <v>22.67</v>
      </c>
      <c r="F114" s="6">
        <v>23.168740000000003</v>
      </c>
      <c r="G114" s="108" t="s">
        <v>137</v>
      </c>
      <c r="H114" s="108"/>
      <c r="I114" s="108"/>
      <c r="J114" s="108"/>
      <c r="K114" s="108"/>
      <c r="L114" s="154"/>
      <c r="M114" s="125"/>
      <c r="N114" s="62"/>
      <c r="O114" s="2"/>
      <c r="P114" s="2"/>
      <c r="Q114" s="2"/>
      <c r="R114" s="2"/>
    </row>
    <row r="115" spans="1:18" ht="15.75" customHeight="1" x14ac:dyDescent="0.2">
      <c r="A115" s="7">
        <v>35240412</v>
      </c>
      <c r="B115" s="6">
        <v>42.257581801259995</v>
      </c>
      <c r="C115" s="6">
        <f t="shared" si="6"/>
        <v>43.1</v>
      </c>
      <c r="D115" s="6">
        <f t="shared" si="7"/>
        <v>44.35</v>
      </c>
      <c r="E115" s="6">
        <f t="shared" si="8"/>
        <v>45.3</v>
      </c>
      <c r="F115" s="6">
        <v>46.296599999999998</v>
      </c>
      <c r="G115" s="108" t="s">
        <v>138</v>
      </c>
      <c r="H115" s="108"/>
      <c r="I115" s="108"/>
      <c r="J115" s="108"/>
      <c r="K115" s="108"/>
      <c r="L115" s="154"/>
      <c r="M115" s="125"/>
      <c r="N115" s="62"/>
      <c r="O115" s="2"/>
      <c r="P115" s="2"/>
      <c r="Q115" s="2"/>
      <c r="R115" s="2"/>
    </row>
    <row r="116" spans="1:18" ht="15.75" customHeight="1" x14ac:dyDescent="0.2">
      <c r="A116" s="7">
        <v>35240413</v>
      </c>
      <c r="B116" s="6">
        <v>63.380556904779993</v>
      </c>
      <c r="C116" s="6">
        <f t="shared" si="6"/>
        <v>64.650000000000006</v>
      </c>
      <c r="D116" s="6">
        <f t="shared" si="7"/>
        <v>66.52</v>
      </c>
      <c r="E116" s="6">
        <f t="shared" si="8"/>
        <v>67.95</v>
      </c>
      <c r="F116" s="6">
        <v>69.444900000000004</v>
      </c>
      <c r="G116" s="108" t="s">
        <v>139</v>
      </c>
      <c r="H116" s="108"/>
      <c r="I116" s="108"/>
      <c r="J116" s="108"/>
      <c r="K116" s="108"/>
      <c r="L116" s="154"/>
      <c r="M116" s="125"/>
      <c r="N116" s="62"/>
      <c r="O116" s="2"/>
      <c r="P116" s="2"/>
      <c r="Q116" s="2"/>
      <c r="R116" s="2"/>
    </row>
    <row r="117" spans="1:18" ht="15.75" customHeight="1" x14ac:dyDescent="0.2">
      <c r="A117" s="7">
        <v>35240414</v>
      </c>
      <c r="B117" s="6">
        <v>95.099914342719998</v>
      </c>
      <c r="C117" s="6">
        <f t="shared" si="6"/>
        <v>97</v>
      </c>
      <c r="D117" s="6">
        <f t="shared" si="7"/>
        <v>99.81</v>
      </c>
      <c r="E117" s="6">
        <f t="shared" si="8"/>
        <v>101.96</v>
      </c>
      <c r="F117" s="6">
        <v>104.20312</v>
      </c>
      <c r="G117" s="108" t="s">
        <v>140</v>
      </c>
      <c r="H117" s="108"/>
      <c r="I117" s="108"/>
      <c r="J117" s="108"/>
      <c r="K117" s="108"/>
      <c r="L117" s="154"/>
      <c r="M117" s="125"/>
      <c r="N117" s="62"/>
      <c r="O117" s="2"/>
      <c r="P117" s="2"/>
      <c r="Q117" s="2"/>
      <c r="R117" s="2"/>
    </row>
    <row r="118" spans="1:18" ht="15.75" customHeight="1" x14ac:dyDescent="0.2">
      <c r="A118" s="7">
        <v>35240415</v>
      </c>
      <c r="B118" s="6">
        <v>126.77274540377999</v>
      </c>
      <c r="C118" s="6">
        <f t="shared" si="6"/>
        <v>129.31</v>
      </c>
      <c r="D118" s="6">
        <f t="shared" si="7"/>
        <v>133.06</v>
      </c>
      <c r="E118" s="6">
        <f t="shared" si="8"/>
        <v>135.91999999999999</v>
      </c>
      <c r="F118" s="6">
        <v>138.91023999999999</v>
      </c>
      <c r="G118" s="108" t="s">
        <v>141</v>
      </c>
      <c r="H118" s="108"/>
      <c r="I118" s="108"/>
      <c r="J118" s="108"/>
      <c r="K118" s="108"/>
      <c r="L118" s="154"/>
      <c r="M118" s="125"/>
      <c r="N118" s="62"/>
      <c r="O118" s="2"/>
      <c r="P118" s="2"/>
      <c r="Q118" s="2"/>
      <c r="R118" s="2"/>
    </row>
    <row r="119" spans="1:18" ht="15.75" customHeight="1" x14ac:dyDescent="0.2">
      <c r="A119" s="8">
        <v>35240416</v>
      </c>
      <c r="B119" s="6">
        <v>190.15330230855997</v>
      </c>
      <c r="C119" s="6">
        <f t="shared" si="6"/>
        <v>193.96</v>
      </c>
      <c r="D119" s="6">
        <f t="shared" si="7"/>
        <v>199.58</v>
      </c>
      <c r="E119" s="6">
        <f t="shared" si="8"/>
        <v>203.87</v>
      </c>
      <c r="F119" s="6">
        <v>208.35514000000003</v>
      </c>
      <c r="G119" s="108" t="s">
        <v>142</v>
      </c>
      <c r="H119" s="108"/>
      <c r="I119" s="108"/>
      <c r="J119" s="108"/>
      <c r="K119" s="108"/>
      <c r="L119" s="154"/>
      <c r="M119" s="125"/>
      <c r="N119" s="62"/>
      <c r="O119" s="2"/>
      <c r="P119" s="2"/>
      <c r="Q119" s="2"/>
      <c r="R119" s="2"/>
    </row>
    <row r="120" spans="1:18" ht="15.75" customHeight="1" x14ac:dyDescent="0.2">
      <c r="A120" s="8">
        <v>35240417</v>
      </c>
      <c r="B120" s="6">
        <v>253.48733283645998</v>
      </c>
      <c r="C120" s="6">
        <f t="shared" si="6"/>
        <v>258.56</v>
      </c>
      <c r="D120" s="6">
        <f t="shared" si="7"/>
        <v>266.06</v>
      </c>
      <c r="E120" s="6">
        <f t="shared" si="8"/>
        <v>271.77999999999997</v>
      </c>
      <c r="F120" s="6">
        <v>277.75915999999995</v>
      </c>
      <c r="G120" s="108" t="s">
        <v>143</v>
      </c>
      <c r="H120" s="108"/>
      <c r="I120" s="108"/>
      <c r="J120" s="108"/>
      <c r="K120" s="108"/>
      <c r="L120" s="154"/>
      <c r="M120" s="125"/>
      <c r="N120" s="62"/>
      <c r="O120" s="2"/>
      <c r="P120" s="2"/>
      <c r="Q120" s="2"/>
      <c r="R120" s="2"/>
    </row>
    <row r="121" spans="1:18" ht="15.75" customHeight="1" x14ac:dyDescent="0.2">
      <c r="A121" s="8">
        <v>35240419</v>
      </c>
      <c r="B121" s="6"/>
      <c r="C121" s="6"/>
      <c r="D121" s="6"/>
      <c r="E121" s="6">
        <v>11.33</v>
      </c>
      <c r="F121" s="6">
        <v>11.57926</v>
      </c>
      <c r="G121" s="197" t="s">
        <v>114</v>
      </c>
      <c r="H121" s="197"/>
      <c r="I121" s="197"/>
      <c r="J121" s="197"/>
      <c r="K121" s="197"/>
      <c r="L121" s="197"/>
      <c r="M121" s="198"/>
      <c r="N121" s="82"/>
      <c r="O121" s="2"/>
      <c r="P121" s="2"/>
      <c r="Q121" s="2"/>
      <c r="R121" s="2"/>
    </row>
    <row r="122" spans="1:18" ht="15.75" customHeight="1" x14ac:dyDescent="0.2">
      <c r="A122" s="7">
        <v>35240443</v>
      </c>
      <c r="B122" s="6">
        <v>18.12202379476</v>
      </c>
      <c r="C122" s="6">
        <f t="shared" si="6"/>
        <v>18.48</v>
      </c>
      <c r="D122" s="6">
        <f t="shared" si="7"/>
        <v>19.02</v>
      </c>
      <c r="E122" s="6">
        <f t="shared" si="8"/>
        <v>19.43</v>
      </c>
      <c r="F122" s="6">
        <v>19.85746</v>
      </c>
      <c r="G122" s="108" t="s">
        <v>127</v>
      </c>
      <c r="H122" s="108"/>
      <c r="I122" s="108"/>
      <c r="J122" s="108"/>
      <c r="K122" s="108"/>
      <c r="L122" s="154"/>
      <c r="M122" s="172"/>
      <c r="N122" s="62"/>
      <c r="O122" s="2"/>
      <c r="P122" s="2"/>
      <c r="Q122" s="2"/>
      <c r="R122" s="2"/>
    </row>
    <row r="123" spans="1:18" ht="15.75" customHeight="1" x14ac:dyDescent="0.2">
      <c r="A123" s="7">
        <v>35240444</v>
      </c>
      <c r="B123" s="6">
        <v>27.159772503700001</v>
      </c>
      <c r="C123" s="6">
        <f t="shared" si="6"/>
        <v>27.7</v>
      </c>
      <c r="D123" s="6">
        <f t="shared" si="7"/>
        <v>28.5</v>
      </c>
      <c r="E123" s="6">
        <f t="shared" si="8"/>
        <v>29.11</v>
      </c>
      <c r="F123" s="6">
        <v>29.750419999999998</v>
      </c>
      <c r="G123" s="108" t="s">
        <v>128</v>
      </c>
      <c r="H123" s="108"/>
      <c r="I123" s="108"/>
      <c r="J123" s="108"/>
      <c r="K123" s="108"/>
      <c r="L123" s="154"/>
      <c r="M123" s="172"/>
      <c r="N123" s="62"/>
      <c r="O123" s="2"/>
      <c r="P123" s="2"/>
      <c r="Q123" s="2"/>
      <c r="R123" s="2"/>
    </row>
    <row r="124" spans="1:18" ht="15.75" customHeight="1" x14ac:dyDescent="0.2">
      <c r="A124" s="7">
        <v>35240445</v>
      </c>
      <c r="B124" s="6">
        <v>36.232415995299995</v>
      </c>
      <c r="C124" s="6">
        <f t="shared" si="6"/>
        <v>36.96</v>
      </c>
      <c r="D124" s="6">
        <f t="shared" si="7"/>
        <v>38.03</v>
      </c>
      <c r="E124" s="6">
        <f t="shared" si="8"/>
        <v>38.85</v>
      </c>
      <c r="F124" s="6">
        <v>39.704700000000003</v>
      </c>
      <c r="G124" s="108" t="s">
        <v>144</v>
      </c>
      <c r="H124" s="108"/>
      <c r="I124" s="108"/>
      <c r="J124" s="108"/>
      <c r="K124" s="108"/>
      <c r="L124" s="154"/>
      <c r="M124" s="172"/>
      <c r="N124" s="62"/>
      <c r="O124" s="2"/>
      <c r="P124" s="2"/>
      <c r="Q124" s="2"/>
      <c r="R124" s="2"/>
    </row>
    <row r="125" spans="1:18" ht="15.75" customHeight="1" x14ac:dyDescent="0.2">
      <c r="A125" s="7">
        <v>35240446</v>
      </c>
      <c r="B125" s="6">
        <v>54.331176601620001</v>
      </c>
      <c r="C125" s="6">
        <f t="shared" si="6"/>
        <v>55.42</v>
      </c>
      <c r="D125" s="6">
        <f t="shared" si="7"/>
        <v>57.03</v>
      </c>
      <c r="E125" s="6">
        <f t="shared" si="8"/>
        <v>58.26</v>
      </c>
      <c r="F125" s="6">
        <v>59.541719999999998</v>
      </c>
      <c r="G125" s="108" t="s">
        <v>145</v>
      </c>
      <c r="H125" s="108"/>
      <c r="I125" s="108"/>
      <c r="J125" s="108"/>
      <c r="K125" s="108"/>
      <c r="L125" s="154"/>
      <c r="M125" s="172"/>
      <c r="N125" s="62"/>
      <c r="O125" s="2"/>
      <c r="P125" s="2"/>
      <c r="Q125" s="2"/>
      <c r="R125" s="2"/>
    </row>
    <row r="126" spans="1:18" ht="15.75" customHeight="1" x14ac:dyDescent="0.2">
      <c r="A126" s="7">
        <v>35240453</v>
      </c>
      <c r="B126" s="6">
        <v>9.0493803031599995</v>
      </c>
      <c r="C126" s="6">
        <f t="shared" si="6"/>
        <v>9.23</v>
      </c>
      <c r="D126" s="6">
        <f t="shared" si="7"/>
        <v>9.5</v>
      </c>
      <c r="E126" s="6">
        <f t="shared" si="8"/>
        <v>9.6999999999999993</v>
      </c>
      <c r="F126" s="6">
        <v>9.9133999999999993</v>
      </c>
      <c r="G126" s="108" t="s">
        <v>130</v>
      </c>
      <c r="H126" s="108"/>
      <c r="I126" s="108"/>
      <c r="J126" s="108"/>
      <c r="K126" s="108"/>
      <c r="L126" s="154"/>
      <c r="M126" s="172"/>
      <c r="N126" s="62"/>
      <c r="O126" s="2"/>
      <c r="P126" s="2"/>
      <c r="Q126" s="2"/>
      <c r="R126" s="2"/>
    </row>
    <row r="127" spans="1:18" ht="15.75" customHeight="1" x14ac:dyDescent="0.2">
      <c r="A127" s="7">
        <v>35240454</v>
      </c>
      <c r="B127" s="6">
        <v>13.597333643179997</v>
      </c>
      <c r="C127" s="6">
        <f t="shared" si="6"/>
        <v>13.87</v>
      </c>
      <c r="D127" s="6">
        <f t="shared" si="7"/>
        <v>14.27</v>
      </c>
      <c r="E127" s="6">
        <f t="shared" si="8"/>
        <v>14.58</v>
      </c>
      <c r="F127" s="6">
        <v>14.90076</v>
      </c>
      <c r="G127" s="108" t="s">
        <v>131</v>
      </c>
      <c r="H127" s="108"/>
      <c r="I127" s="108"/>
      <c r="J127" s="108"/>
      <c r="K127" s="108"/>
      <c r="L127" s="154"/>
      <c r="M127" s="172"/>
      <c r="N127" s="62"/>
      <c r="O127" s="2"/>
      <c r="P127" s="2"/>
      <c r="Q127" s="2"/>
      <c r="R127" s="2"/>
    </row>
    <row r="128" spans="1:18" ht="15.75" customHeight="1" x14ac:dyDescent="0.2">
      <c r="A128" s="7">
        <v>35240455</v>
      </c>
      <c r="B128" s="6">
        <v>18.12202379476</v>
      </c>
      <c r="C128" s="6">
        <f t="shared" si="6"/>
        <v>18.48</v>
      </c>
      <c r="D128" s="6">
        <f t="shared" si="7"/>
        <v>19.02</v>
      </c>
      <c r="E128" s="6">
        <f t="shared" si="8"/>
        <v>19.43</v>
      </c>
      <c r="F128" s="6">
        <v>19.85746</v>
      </c>
      <c r="G128" s="108" t="s">
        <v>146</v>
      </c>
      <c r="H128" s="108"/>
      <c r="I128" s="108"/>
      <c r="J128" s="108"/>
      <c r="K128" s="108"/>
      <c r="L128" s="154"/>
      <c r="M128" s="172"/>
      <c r="N128" s="62"/>
      <c r="O128" s="2"/>
      <c r="P128" s="2"/>
      <c r="Q128" s="2"/>
      <c r="R128" s="2"/>
    </row>
    <row r="129" spans="1:18" ht="15.75" customHeight="1" x14ac:dyDescent="0.2">
      <c r="A129" s="7">
        <v>35240456</v>
      </c>
      <c r="B129" s="6">
        <v>27.159772503700001</v>
      </c>
      <c r="C129" s="6">
        <f t="shared" si="6"/>
        <v>27.7</v>
      </c>
      <c r="D129" s="6">
        <f t="shared" si="7"/>
        <v>28.5</v>
      </c>
      <c r="E129" s="6">
        <f t="shared" si="8"/>
        <v>29.11</v>
      </c>
      <c r="F129" s="6">
        <v>29.750419999999998</v>
      </c>
      <c r="G129" s="108" t="s">
        <v>147</v>
      </c>
      <c r="H129" s="108"/>
      <c r="I129" s="108"/>
      <c r="J129" s="108"/>
      <c r="K129" s="108"/>
      <c r="L129" s="154"/>
      <c r="M129" s="172"/>
      <c r="N129" s="62"/>
      <c r="O129" s="2"/>
      <c r="P129" s="2"/>
      <c r="Q129" s="2"/>
      <c r="R129" s="2"/>
    </row>
    <row r="130" spans="1:18" ht="15.75" customHeight="1" x14ac:dyDescent="0.2">
      <c r="A130" s="7">
        <v>35240460</v>
      </c>
      <c r="B130" s="6">
        <v>10.57311914598</v>
      </c>
      <c r="C130" s="6">
        <f t="shared" si="6"/>
        <v>10.78</v>
      </c>
      <c r="D130" s="6">
        <f t="shared" si="7"/>
        <v>11.09</v>
      </c>
      <c r="E130" s="6">
        <f t="shared" si="8"/>
        <v>11.33</v>
      </c>
      <c r="F130" s="6">
        <v>11.57926</v>
      </c>
      <c r="G130" s="108" t="s">
        <v>47</v>
      </c>
      <c r="H130" s="108"/>
      <c r="I130" s="108"/>
      <c r="J130" s="108"/>
      <c r="K130" s="108"/>
      <c r="L130" s="154"/>
      <c r="M130" s="172"/>
      <c r="N130" s="62"/>
      <c r="O130" s="2"/>
      <c r="P130" s="2"/>
      <c r="Q130" s="2"/>
      <c r="R130" s="2"/>
    </row>
    <row r="131" spans="1:18" ht="15.75" customHeight="1" x14ac:dyDescent="0.2">
      <c r="A131" s="7">
        <v>35240461</v>
      </c>
      <c r="B131" s="6">
        <v>21.134606697740001</v>
      </c>
      <c r="C131" s="6">
        <f t="shared" si="6"/>
        <v>21.56</v>
      </c>
      <c r="D131" s="6">
        <f t="shared" si="7"/>
        <v>22.19</v>
      </c>
      <c r="E131" s="6">
        <f t="shared" si="8"/>
        <v>22.67</v>
      </c>
      <c r="F131" s="6">
        <v>23.168740000000003</v>
      </c>
      <c r="G131" s="108" t="s">
        <v>48</v>
      </c>
      <c r="H131" s="108"/>
      <c r="I131" s="108"/>
      <c r="J131" s="108"/>
      <c r="K131" s="108"/>
      <c r="L131" s="154"/>
      <c r="M131" s="172"/>
      <c r="N131" s="62"/>
      <c r="O131" s="2"/>
      <c r="P131" s="2"/>
      <c r="Q131" s="2"/>
      <c r="R131" s="2"/>
    </row>
    <row r="132" spans="1:18" ht="15.75" customHeight="1" x14ac:dyDescent="0.2">
      <c r="A132" s="7">
        <v>35240462</v>
      </c>
      <c r="B132" s="6">
        <v>42.257581801259995</v>
      </c>
      <c r="C132" s="6">
        <f t="shared" si="6"/>
        <v>43.1</v>
      </c>
      <c r="D132" s="6">
        <f t="shared" si="7"/>
        <v>44.35</v>
      </c>
      <c r="E132" s="6">
        <f t="shared" si="8"/>
        <v>45.3</v>
      </c>
      <c r="F132" s="6">
        <v>46.296599999999998</v>
      </c>
      <c r="G132" s="108" t="s">
        <v>49</v>
      </c>
      <c r="H132" s="108"/>
      <c r="I132" s="108"/>
      <c r="J132" s="108"/>
      <c r="K132" s="108"/>
      <c r="L132" s="154"/>
      <c r="M132" s="172"/>
      <c r="N132" s="62"/>
      <c r="O132" s="2"/>
      <c r="P132" s="2"/>
      <c r="Q132" s="2"/>
      <c r="R132" s="2"/>
    </row>
    <row r="133" spans="1:18" ht="15.75" customHeight="1" x14ac:dyDescent="0.2">
      <c r="A133" s="7">
        <v>35240463</v>
      </c>
      <c r="B133" s="6">
        <v>63.380556904779993</v>
      </c>
      <c r="C133" s="6">
        <f t="shared" si="6"/>
        <v>64.650000000000006</v>
      </c>
      <c r="D133" s="6">
        <f t="shared" si="7"/>
        <v>66.52</v>
      </c>
      <c r="E133" s="6">
        <f t="shared" si="8"/>
        <v>67.95</v>
      </c>
      <c r="F133" s="6">
        <v>69.444900000000004</v>
      </c>
      <c r="G133" s="108" t="s">
        <v>50</v>
      </c>
      <c r="H133" s="108"/>
      <c r="I133" s="108"/>
      <c r="J133" s="108"/>
      <c r="K133" s="108"/>
      <c r="L133" s="154"/>
      <c r="M133" s="172"/>
      <c r="N133" s="62"/>
      <c r="O133" s="2"/>
      <c r="P133" s="2"/>
      <c r="Q133" s="2"/>
      <c r="R133" s="2"/>
    </row>
    <row r="134" spans="1:18" ht="15.75" customHeight="1" x14ac:dyDescent="0.2">
      <c r="A134" s="7">
        <v>35240464</v>
      </c>
      <c r="B134" s="6">
        <v>95.099914342719998</v>
      </c>
      <c r="C134" s="6">
        <f t="shared" si="6"/>
        <v>97</v>
      </c>
      <c r="D134" s="6">
        <f t="shared" si="7"/>
        <v>99.81</v>
      </c>
      <c r="E134" s="6">
        <f t="shared" si="8"/>
        <v>101.96</v>
      </c>
      <c r="F134" s="6">
        <v>104.20312</v>
      </c>
      <c r="G134" s="108" t="s">
        <v>51</v>
      </c>
      <c r="H134" s="108"/>
      <c r="I134" s="108"/>
      <c r="J134" s="108"/>
      <c r="K134" s="108"/>
      <c r="L134" s="154"/>
      <c r="M134" s="172"/>
      <c r="N134" s="62"/>
      <c r="O134" s="2"/>
      <c r="P134" s="2"/>
      <c r="Q134" s="2"/>
      <c r="R134" s="2"/>
    </row>
    <row r="135" spans="1:18" ht="15.75" customHeight="1" x14ac:dyDescent="0.2">
      <c r="A135" s="7">
        <v>35240465</v>
      </c>
      <c r="B135" s="6">
        <v>126.77274540377999</v>
      </c>
      <c r="C135" s="6">
        <f t="shared" si="6"/>
        <v>129.31</v>
      </c>
      <c r="D135" s="6">
        <f t="shared" si="7"/>
        <v>133.06</v>
      </c>
      <c r="E135" s="6">
        <f t="shared" si="8"/>
        <v>135.91999999999999</v>
      </c>
      <c r="F135" s="6">
        <v>138.91023999999999</v>
      </c>
      <c r="G135" s="108" t="s">
        <v>52</v>
      </c>
      <c r="H135" s="108"/>
      <c r="I135" s="108"/>
      <c r="J135" s="108"/>
      <c r="K135" s="108"/>
      <c r="L135" s="154"/>
      <c r="M135" s="172"/>
      <c r="N135" s="62"/>
      <c r="O135" s="2"/>
      <c r="P135" s="2"/>
      <c r="Q135" s="2"/>
      <c r="R135" s="2"/>
    </row>
    <row r="136" spans="1:18" ht="15.75" customHeight="1" x14ac:dyDescent="0.2">
      <c r="A136" s="9">
        <v>35240466</v>
      </c>
      <c r="B136" s="6">
        <v>190.15330230855997</v>
      </c>
      <c r="C136" s="6">
        <f t="shared" si="6"/>
        <v>193.96</v>
      </c>
      <c r="D136" s="6">
        <f t="shared" si="7"/>
        <v>199.58</v>
      </c>
      <c r="E136" s="6">
        <f t="shared" si="8"/>
        <v>203.87</v>
      </c>
      <c r="F136" s="6">
        <v>208.35514000000003</v>
      </c>
      <c r="G136" s="108" t="s">
        <v>53</v>
      </c>
      <c r="H136" s="108"/>
      <c r="I136" s="108"/>
      <c r="J136" s="108"/>
      <c r="K136" s="108"/>
      <c r="L136" s="154"/>
      <c r="M136" s="172"/>
      <c r="N136" s="62"/>
      <c r="O136" s="2"/>
      <c r="P136" s="2"/>
      <c r="Q136" s="2"/>
      <c r="R136" s="2"/>
    </row>
    <row r="137" spans="1:18" s="4" customFormat="1" ht="30" customHeight="1" x14ac:dyDescent="0.2">
      <c r="A137" s="139" t="s">
        <v>149</v>
      </c>
      <c r="B137" s="140"/>
      <c r="C137" s="140"/>
      <c r="D137" s="140"/>
      <c r="E137" s="140"/>
      <c r="F137" s="140"/>
      <c r="G137" s="140"/>
      <c r="H137" s="140"/>
      <c r="I137" s="140"/>
      <c r="J137" s="140"/>
      <c r="K137" s="140"/>
      <c r="L137" s="140"/>
      <c r="M137" s="141"/>
      <c r="N137" s="59"/>
      <c r="O137" s="27"/>
    </row>
    <row r="138" spans="1:18" s="4" customFormat="1" ht="15.75" customHeight="1" x14ac:dyDescent="0.2">
      <c r="A138" s="30">
        <v>35240510</v>
      </c>
      <c r="B138" s="31">
        <v>9.0959066800400006</v>
      </c>
      <c r="C138" s="6">
        <f t="shared" si="6"/>
        <v>9.2799999999999994</v>
      </c>
      <c r="D138" s="6">
        <f t="shared" si="7"/>
        <v>9.5500000000000007</v>
      </c>
      <c r="E138" s="6">
        <f t="shared" si="8"/>
        <v>9.76</v>
      </c>
      <c r="F138" s="6">
        <v>9.9747199999999996</v>
      </c>
      <c r="G138" s="105" t="s">
        <v>136</v>
      </c>
      <c r="H138" s="105"/>
      <c r="I138" s="105"/>
      <c r="J138" s="105"/>
      <c r="K138" s="105"/>
      <c r="L138" s="105"/>
      <c r="M138" s="173"/>
      <c r="N138" s="62"/>
    </row>
    <row r="139" spans="1:18" ht="15.75" customHeight="1" x14ac:dyDescent="0.2">
      <c r="A139" s="7">
        <v>35240511</v>
      </c>
      <c r="B139" s="6">
        <v>18.191813360080001</v>
      </c>
      <c r="C139" s="6">
        <f t="shared" si="6"/>
        <v>18.559999999999999</v>
      </c>
      <c r="D139" s="6">
        <f t="shared" si="7"/>
        <v>19.100000000000001</v>
      </c>
      <c r="E139" s="6">
        <f t="shared" si="8"/>
        <v>19.510000000000002</v>
      </c>
      <c r="F139" s="6">
        <v>19.939220000000002</v>
      </c>
      <c r="G139" s="108" t="s">
        <v>137</v>
      </c>
      <c r="H139" s="108"/>
      <c r="I139" s="108"/>
      <c r="J139" s="108"/>
      <c r="K139" s="108"/>
      <c r="L139" s="154"/>
      <c r="M139" s="125"/>
      <c r="N139" s="62"/>
      <c r="O139" s="2"/>
      <c r="P139" s="2"/>
      <c r="Q139" s="2"/>
      <c r="R139" s="2"/>
    </row>
    <row r="140" spans="1:18" ht="15.75" customHeight="1" x14ac:dyDescent="0.2">
      <c r="A140" s="7">
        <v>35240512</v>
      </c>
      <c r="B140" s="6">
        <v>36.337100343279999</v>
      </c>
      <c r="C140" s="6">
        <f t="shared" si="6"/>
        <v>37.06</v>
      </c>
      <c r="D140" s="6">
        <f t="shared" si="7"/>
        <v>38.130000000000003</v>
      </c>
      <c r="E140" s="6">
        <f t="shared" si="8"/>
        <v>38.950000000000003</v>
      </c>
      <c r="F140" s="6">
        <v>39.806900000000006</v>
      </c>
      <c r="G140" s="108" t="s">
        <v>138</v>
      </c>
      <c r="H140" s="108"/>
      <c r="I140" s="108"/>
      <c r="J140" s="108"/>
      <c r="K140" s="108"/>
      <c r="L140" s="154"/>
      <c r="M140" s="125"/>
      <c r="N140" s="62"/>
      <c r="O140" s="2"/>
      <c r="P140" s="2"/>
      <c r="Q140" s="2"/>
      <c r="R140" s="2"/>
    </row>
    <row r="141" spans="1:18" ht="15.75" customHeight="1" x14ac:dyDescent="0.2">
      <c r="A141" s="7">
        <v>35240513</v>
      </c>
      <c r="B141" s="6">
        <v>54.552176891800002</v>
      </c>
      <c r="C141" s="6">
        <f t="shared" si="6"/>
        <v>55.64</v>
      </c>
      <c r="D141" s="6">
        <f t="shared" si="7"/>
        <v>57.25</v>
      </c>
      <c r="E141" s="6">
        <f t="shared" si="8"/>
        <v>58.48</v>
      </c>
      <c r="F141" s="6">
        <v>59.766559999999998</v>
      </c>
      <c r="G141" s="108" t="s">
        <v>139</v>
      </c>
      <c r="H141" s="108"/>
      <c r="I141" s="108"/>
      <c r="J141" s="108"/>
      <c r="K141" s="108"/>
      <c r="L141" s="154"/>
      <c r="M141" s="125"/>
      <c r="N141" s="62"/>
      <c r="O141" s="2"/>
      <c r="P141" s="2"/>
      <c r="Q141" s="2"/>
      <c r="R141" s="2"/>
    </row>
    <row r="142" spans="1:18" ht="15.75" customHeight="1" x14ac:dyDescent="0.2">
      <c r="A142" s="7">
        <v>35240514</v>
      </c>
      <c r="B142" s="6">
        <v>81.770107366599987</v>
      </c>
      <c r="C142" s="6">
        <f t="shared" si="6"/>
        <v>83.41</v>
      </c>
      <c r="D142" s="6">
        <f t="shared" si="7"/>
        <v>85.83</v>
      </c>
      <c r="E142" s="6">
        <f t="shared" si="8"/>
        <v>87.68</v>
      </c>
      <c r="F142" s="6">
        <v>89.60896000000001</v>
      </c>
      <c r="G142" s="108" t="s">
        <v>140</v>
      </c>
      <c r="H142" s="108"/>
      <c r="I142" s="108"/>
      <c r="J142" s="108"/>
      <c r="K142" s="108"/>
      <c r="L142" s="154"/>
      <c r="M142" s="125"/>
      <c r="N142" s="62"/>
      <c r="O142" s="2"/>
      <c r="P142" s="2"/>
      <c r="Q142" s="2"/>
      <c r="R142" s="2"/>
    </row>
    <row r="143" spans="1:18" ht="15.75" customHeight="1" x14ac:dyDescent="0.2">
      <c r="A143" s="7">
        <v>35240515</v>
      </c>
      <c r="B143" s="6">
        <v>109.03456421827998</v>
      </c>
      <c r="C143" s="6">
        <f t="shared" si="6"/>
        <v>111.22</v>
      </c>
      <c r="D143" s="6">
        <f t="shared" si="7"/>
        <v>114.45</v>
      </c>
      <c r="E143" s="6">
        <f t="shared" si="8"/>
        <v>116.91</v>
      </c>
      <c r="F143" s="6">
        <v>119.48201999999999</v>
      </c>
      <c r="G143" s="108" t="s">
        <v>141</v>
      </c>
      <c r="H143" s="108"/>
      <c r="I143" s="108"/>
      <c r="J143" s="108"/>
      <c r="K143" s="108"/>
      <c r="L143" s="154"/>
      <c r="M143" s="125"/>
      <c r="N143" s="62"/>
      <c r="O143" s="2"/>
      <c r="P143" s="2"/>
      <c r="Q143" s="2"/>
      <c r="R143" s="2"/>
    </row>
    <row r="144" spans="1:18" ht="15.75" customHeight="1" x14ac:dyDescent="0.2">
      <c r="A144" s="7">
        <v>35240516</v>
      </c>
      <c r="B144" s="6">
        <v>163.5983727043</v>
      </c>
      <c r="C144" s="6">
        <f t="shared" si="6"/>
        <v>166.87</v>
      </c>
      <c r="D144" s="6">
        <f t="shared" si="7"/>
        <v>171.71</v>
      </c>
      <c r="E144" s="6">
        <f t="shared" si="8"/>
        <v>175.4</v>
      </c>
      <c r="F144" s="6">
        <v>179.25880000000001</v>
      </c>
      <c r="G144" s="108" t="s">
        <v>142</v>
      </c>
      <c r="H144" s="108"/>
      <c r="I144" s="108"/>
      <c r="J144" s="108"/>
      <c r="K144" s="108"/>
      <c r="L144" s="154"/>
      <c r="M144" s="125"/>
      <c r="N144" s="62"/>
      <c r="O144" s="2"/>
      <c r="P144" s="2"/>
      <c r="Q144" s="2"/>
      <c r="R144" s="2"/>
    </row>
    <row r="145" spans="1:18" ht="15.75" customHeight="1" x14ac:dyDescent="0.2">
      <c r="A145" s="7">
        <v>35240519</v>
      </c>
      <c r="B145" s="6"/>
      <c r="C145" s="6"/>
      <c r="D145" s="6"/>
      <c r="E145" s="6">
        <v>9.76</v>
      </c>
      <c r="F145" s="6">
        <v>9.9747199999999996</v>
      </c>
      <c r="G145" s="197" t="s">
        <v>114</v>
      </c>
      <c r="H145" s="197"/>
      <c r="I145" s="197"/>
      <c r="J145" s="197"/>
      <c r="K145" s="197"/>
      <c r="L145" s="197"/>
      <c r="M145" s="198"/>
      <c r="N145" s="82"/>
      <c r="O145" s="2"/>
      <c r="P145" s="2"/>
      <c r="Q145" s="2"/>
      <c r="R145" s="2"/>
    </row>
    <row r="146" spans="1:18" ht="15.75" customHeight="1" x14ac:dyDescent="0.2">
      <c r="A146" s="7">
        <v>35240543</v>
      </c>
      <c r="B146" s="6">
        <v>15.586336254799999</v>
      </c>
      <c r="C146" s="6">
        <f t="shared" si="6"/>
        <v>15.9</v>
      </c>
      <c r="D146" s="6">
        <f t="shared" si="7"/>
        <v>16.36</v>
      </c>
      <c r="E146" s="6">
        <f t="shared" si="8"/>
        <v>16.71</v>
      </c>
      <c r="F146" s="6">
        <v>17.077620000000003</v>
      </c>
      <c r="G146" s="108" t="s">
        <v>127</v>
      </c>
      <c r="H146" s="108"/>
      <c r="I146" s="108"/>
      <c r="J146" s="108"/>
      <c r="K146" s="108"/>
      <c r="L146" s="154"/>
      <c r="M146" s="172"/>
      <c r="N146" s="62"/>
      <c r="O146" s="2"/>
      <c r="P146" s="2"/>
      <c r="Q146" s="2"/>
      <c r="R146" s="2"/>
    </row>
    <row r="147" spans="1:18" ht="15.75" customHeight="1" x14ac:dyDescent="0.2">
      <c r="A147" s="7">
        <v>35240544</v>
      </c>
      <c r="B147" s="6">
        <v>23.3795043822</v>
      </c>
      <c r="C147" s="6">
        <f t="shared" si="6"/>
        <v>23.85</v>
      </c>
      <c r="D147" s="6">
        <f t="shared" si="7"/>
        <v>24.54</v>
      </c>
      <c r="E147" s="6">
        <f t="shared" si="8"/>
        <v>25.07</v>
      </c>
      <c r="F147" s="6">
        <v>25.62154</v>
      </c>
      <c r="G147" s="108" t="s">
        <v>128</v>
      </c>
      <c r="H147" s="108"/>
      <c r="I147" s="108"/>
      <c r="J147" s="108"/>
      <c r="K147" s="108"/>
      <c r="L147" s="154"/>
      <c r="M147" s="172"/>
      <c r="N147" s="62"/>
      <c r="O147" s="2"/>
      <c r="P147" s="2"/>
      <c r="Q147" s="2"/>
      <c r="R147" s="2"/>
    </row>
    <row r="148" spans="1:18" ht="15.75" customHeight="1" x14ac:dyDescent="0.2">
      <c r="A148" s="7">
        <v>35240545</v>
      </c>
      <c r="B148" s="6">
        <v>31.14940932116</v>
      </c>
      <c r="C148" s="6">
        <f t="shared" si="6"/>
        <v>31.77</v>
      </c>
      <c r="D148" s="6">
        <f t="shared" si="7"/>
        <v>32.69</v>
      </c>
      <c r="E148" s="6">
        <f t="shared" si="8"/>
        <v>33.39</v>
      </c>
      <c r="F148" s="6">
        <v>34.124580000000002</v>
      </c>
      <c r="G148" s="108" t="s">
        <v>144</v>
      </c>
      <c r="H148" s="108"/>
      <c r="I148" s="108"/>
      <c r="J148" s="108"/>
      <c r="K148" s="108"/>
      <c r="L148" s="154"/>
      <c r="M148" s="172"/>
      <c r="N148" s="62"/>
      <c r="O148" s="2"/>
      <c r="P148" s="2"/>
      <c r="Q148" s="2"/>
      <c r="R148" s="2"/>
    </row>
    <row r="149" spans="1:18" ht="15.75" customHeight="1" x14ac:dyDescent="0.2">
      <c r="A149" s="7">
        <v>35240546</v>
      </c>
      <c r="B149" s="6">
        <v>46.735745575960003</v>
      </c>
      <c r="C149" s="6">
        <f t="shared" si="6"/>
        <v>47.67</v>
      </c>
      <c r="D149" s="6">
        <f t="shared" si="7"/>
        <v>49.05</v>
      </c>
      <c r="E149" s="6">
        <f t="shared" si="8"/>
        <v>50.1</v>
      </c>
      <c r="F149" s="6">
        <v>51.202200000000005</v>
      </c>
      <c r="G149" s="108" t="s">
        <v>145</v>
      </c>
      <c r="H149" s="108"/>
      <c r="I149" s="108"/>
      <c r="J149" s="108"/>
      <c r="K149" s="108"/>
      <c r="L149" s="154"/>
      <c r="M149" s="172"/>
      <c r="N149" s="62"/>
      <c r="O149" s="2"/>
      <c r="P149" s="2"/>
      <c r="Q149" s="2"/>
      <c r="R149" s="2"/>
    </row>
    <row r="150" spans="1:18" ht="15.75" customHeight="1" x14ac:dyDescent="0.2">
      <c r="A150" s="7">
        <v>35240553</v>
      </c>
      <c r="B150" s="6">
        <v>7.7931681273999995</v>
      </c>
      <c r="C150" s="6">
        <f t="shared" si="6"/>
        <v>7.95</v>
      </c>
      <c r="D150" s="6">
        <f t="shared" si="7"/>
        <v>8.18</v>
      </c>
      <c r="E150" s="6">
        <f t="shared" si="8"/>
        <v>8.36</v>
      </c>
      <c r="F150" s="6">
        <v>8.54392</v>
      </c>
      <c r="G150" s="108" t="s">
        <v>130</v>
      </c>
      <c r="H150" s="108"/>
      <c r="I150" s="108"/>
      <c r="J150" s="108"/>
      <c r="K150" s="108"/>
      <c r="L150" s="154"/>
      <c r="M150" s="172"/>
      <c r="N150" s="62"/>
      <c r="O150" s="2"/>
      <c r="P150" s="2"/>
      <c r="Q150" s="2"/>
      <c r="R150" s="2"/>
    </row>
    <row r="151" spans="1:18" ht="15.75" customHeight="1" x14ac:dyDescent="0.2">
      <c r="A151" s="7">
        <v>35240554</v>
      </c>
      <c r="B151" s="6">
        <v>11.6897521911</v>
      </c>
      <c r="C151" s="6">
        <f t="shared" si="6"/>
        <v>11.92</v>
      </c>
      <c r="D151" s="6">
        <f t="shared" si="7"/>
        <v>12.27</v>
      </c>
      <c r="E151" s="6">
        <f t="shared" si="8"/>
        <v>12.53</v>
      </c>
      <c r="F151" s="6">
        <v>12.80566</v>
      </c>
      <c r="G151" s="108" t="s">
        <v>131</v>
      </c>
      <c r="H151" s="108"/>
      <c r="I151" s="108"/>
      <c r="J151" s="108"/>
      <c r="K151" s="108"/>
      <c r="L151" s="154"/>
      <c r="M151" s="172"/>
      <c r="N151" s="62"/>
      <c r="O151" s="2"/>
      <c r="P151" s="2"/>
      <c r="Q151" s="2"/>
      <c r="R151" s="2"/>
    </row>
    <row r="152" spans="1:18" ht="15.75" customHeight="1" x14ac:dyDescent="0.2">
      <c r="A152" s="7">
        <v>35240555</v>
      </c>
      <c r="B152" s="6">
        <v>15.586336254799999</v>
      </c>
      <c r="C152" s="6">
        <f t="shared" si="6"/>
        <v>15.9</v>
      </c>
      <c r="D152" s="6">
        <f t="shared" si="7"/>
        <v>16.36</v>
      </c>
      <c r="E152" s="6">
        <f t="shared" si="8"/>
        <v>16.71</v>
      </c>
      <c r="F152" s="6">
        <v>17.077620000000003</v>
      </c>
      <c r="G152" s="108" t="s">
        <v>146</v>
      </c>
      <c r="H152" s="108"/>
      <c r="I152" s="108"/>
      <c r="J152" s="108"/>
      <c r="K152" s="108"/>
      <c r="L152" s="154"/>
      <c r="M152" s="172"/>
      <c r="N152" s="62"/>
      <c r="O152" s="2"/>
      <c r="P152" s="2"/>
      <c r="Q152" s="2"/>
      <c r="R152" s="2"/>
    </row>
    <row r="153" spans="1:18" ht="15.75" customHeight="1" x14ac:dyDescent="0.2">
      <c r="A153" s="7">
        <v>35240556</v>
      </c>
      <c r="B153" s="6">
        <v>23.391135976419996</v>
      </c>
      <c r="C153" s="6">
        <f t="shared" si="6"/>
        <v>23.86</v>
      </c>
      <c r="D153" s="6">
        <f t="shared" si="7"/>
        <v>24.55</v>
      </c>
      <c r="E153" s="6">
        <f t="shared" si="8"/>
        <v>25.08</v>
      </c>
      <c r="F153" s="6">
        <v>25.63176</v>
      </c>
      <c r="G153" s="108" t="s">
        <v>147</v>
      </c>
      <c r="H153" s="108"/>
      <c r="I153" s="108"/>
      <c r="J153" s="108"/>
      <c r="K153" s="108"/>
      <c r="L153" s="154"/>
      <c r="M153" s="172"/>
      <c r="N153" s="62"/>
      <c r="O153" s="2"/>
      <c r="P153" s="2"/>
      <c r="Q153" s="2"/>
      <c r="R153" s="2"/>
    </row>
    <row r="154" spans="1:18" ht="15.75" customHeight="1" x14ac:dyDescent="0.2">
      <c r="A154" s="7">
        <v>35240557</v>
      </c>
      <c r="B154" s="6">
        <v>31.161040915379999</v>
      </c>
      <c r="C154" s="6">
        <f t="shared" si="6"/>
        <v>31.78</v>
      </c>
      <c r="D154" s="6">
        <f t="shared" si="7"/>
        <v>32.700000000000003</v>
      </c>
      <c r="E154" s="6">
        <f t="shared" si="8"/>
        <v>33.4</v>
      </c>
      <c r="F154" s="6">
        <v>34.134799999999998</v>
      </c>
      <c r="G154" s="108" t="s">
        <v>150</v>
      </c>
      <c r="H154" s="108"/>
      <c r="I154" s="108"/>
      <c r="J154" s="108"/>
      <c r="K154" s="108"/>
      <c r="L154" s="154"/>
      <c r="M154" s="172"/>
      <c r="N154" s="62"/>
      <c r="O154" s="2"/>
      <c r="P154" s="2"/>
      <c r="Q154" s="2"/>
      <c r="R154" s="2"/>
    </row>
    <row r="155" spans="1:18" ht="15.75" customHeight="1" x14ac:dyDescent="0.2">
      <c r="A155" s="7">
        <v>35240558</v>
      </c>
      <c r="B155" s="6">
        <v>38.965840636999999</v>
      </c>
      <c r="C155" s="6">
        <f t="shared" ref="C155:C169" si="9">ROUND(B155+(B155*2/100),2)</f>
        <v>39.75</v>
      </c>
      <c r="D155" s="6">
        <f t="shared" ref="D155:D169" si="10">ROUND(C155+(C155*2.9/100),2)</f>
        <v>40.9</v>
      </c>
      <c r="E155" s="6">
        <f t="shared" ref="E155:E169" si="11">ROUND(D155+(D155*2.15/100),2)</f>
        <v>41.78</v>
      </c>
      <c r="F155" s="6">
        <v>42.699159999999999</v>
      </c>
      <c r="G155" s="108" t="s">
        <v>151</v>
      </c>
      <c r="H155" s="108"/>
      <c r="I155" s="108"/>
      <c r="J155" s="108"/>
      <c r="K155" s="108"/>
      <c r="L155" s="154"/>
      <c r="M155" s="172"/>
      <c r="N155" s="62"/>
      <c r="O155" s="2"/>
      <c r="P155" s="2"/>
      <c r="Q155" s="2"/>
      <c r="R155" s="2"/>
    </row>
    <row r="156" spans="1:18" ht="15.75" customHeight="1" x14ac:dyDescent="0.2">
      <c r="A156" s="7">
        <v>35240560</v>
      </c>
      <c r="B156" s="6">
        <v>9.0842750858199999</v>
      </c>
      <c r="C156" s="6">
        <f t="shared" si="9"/>
        <v>9.27</v>
      </c>
      <c r="D156" s="6">
        <f t="shared" si="10"/>
        <v>9.5399999999999991</v>
      </c>
      <c r="E156" s="6">
        <f t="shared" si="11"/>
        <v>9.75</v>
      </c>
      <c r="F156" s="6">
        <v>9.964500000000001</v>
      </c>
      <c r="G156" s="108" t="s">
        <v>47</v>
      </c>
      <c r="H156" s="108"/>
      <c r="I156" s="108"/>
      <c r="J156" s="108"/>
      <c r="K156" s="108"/>
      <c r="L156" s="154"/>
      <c r="M156" s="172"/>
      <c r="N156" s="62"/>
      <c r="O156" s="2"/>
      <c r="P156" s="2"/>
      <c r="Q156" s="2"/>
      <c r="R156" s="2"/>
    </row>
    <row r="157" spans="1:18" ht="15.75" customHeight="1" x14ac:dyDescent="0.2">
      <c r="A157" s="7">
        <v>35240561</v>
      </c>
      <c r="B157" s="6">
        <v>18.191813360080001</v>
      </c>
      <c r="C157" s="6">
        <f t="shared" si="9"/>
        <v>18.559999999999999</v>
      </c>
      <c r="D157" s="6">
        <f t="shared" si="10"/>
        <v>19.100000000000001</v>
      </c>
      <c r="E157" s="6">
        <f t="shared" si="11"/>
        <v>19.510000000000002</v>
      </c>
      <c r="F157" s="6">
        <v>19.939220000000002</v>
      </c>
      <c r="G157" s="108" t="s">
        <v>48</v>
      </c>
      <c r="H157" s="108"/>
      <c r="I157" s="108"/>
      <c r="J157" s="108"/>
      <c r="K157" s="108"/>
      <c r="L157" s="154"/>
      <c r="M157" s="172"/>
      <c r="N157" s="62"/>
      <c r="O157" s="2"/>
      <c r="P157" s="2"/>
      <c r="Q157" s="2"/>
      <c r="R157" s="2"/>
    </row>
    <row r="158" spans="1:18" ht="15.75" customHeight="1" x14ac:dyDescent="0.2">
      <c r="A158" s="7">
        <v>35240562</v>
      </c>
      <c r="B158" s="6">
        <v>36.337100343279999</v>
      </c>
      <c r="C158" s="6">
        <f t="shared" si="9"/>
        <v>37.06</v>
      </c>
      <c r="D158" s="6">
        <f t="shared" si="10"/>
        <v>38.130000000000003</v>
      </c>
      <c r="E158" s="6">
        <f t="shared" si="11"/>
        <v>38.950000000000003</v>
      </c>
      <c r="F158" s="6">
        <v>39.806900000000006</v>
      </c>
      <c r="G158" s="108" t="s">
        <v>49</v>
      </c>
      <c r="H158" s="108"/>
      <c r="I158" s="108"/>
      <c r="J158" s="108"/>
      <c r="K158" s="108"/>
      <c r="L158" s="154"/>
      <c r="M158" s="172"/>
      <c r="N158" s="62"/>
      <c r="O158" s="2"/>
      <c r="P158" s="2"/>
      <c r="Q158" s="2"/>
      <c r="R158" s="2"/>
    </row>
    <row r="159" spans="1:18" ht="15.75" customHeight="1" x14ac:dyDescent="0.2">
      <c r="A159" s="7">
        <v>35240563</v>
      </c>
      <c r="B159" s="6">
        <v>54.552176891800002</v>
      </c>
      <c r="C159" s="6">
        <f t="shared" si="9"/>
        <v>55.64</v>
      </c>
      <c r="D159" s="6">
        <f t="shared" si="10"/>
        <v>57.25</v>
      </c>
      <c r="E159" s="6">
        <f t="shared" si="11"/>
        <v>58.48</v>
      </c>
      <c r="F159" s="6">
        <v>59.766559999999998</v>
      </c>
      <c r="G159" s="108" t="s">
        <v>50</v>
      </c>
      <c r="H159" s="108"/>
      <c r="I159" s="108"/>
      <c r="J159" s="108"/>
      <c r="K159" s="108"/>
      <c r="L159" s="154"/>
      <c r="M159" s="172"/>
      <c r="N159" s="62"/>
      <c r="O159" s="2"/>
      <c r="P159" s="2"/>
      <c r="Q159" s="2"/>
      <c r="R159" s="2"/>
    </row>
    <row r="160" spans="1:18" ht="15.75" customHeight="1" x14ac:dyDescent="0.2">
      <c r="A160" s="7">
        <v>35240564</v>
      </c>
      <c r="B160" s="6">
        <v>81.770107366599987</v>
      </c>
      <c r="C160" s="6">
        <f t="shared" si="9"/>
        <v>83.41</v>
      </c>
      <c r="D160" s="6">
        <f t="shared" si="10"/>
        <v>85.83</v>
      </c>
      <c r="E160" s="6">
        <f t="shared" si="11"/>
        <v>87.68</v>
      </c>
      <c r="F160" s="6">
        <v>89.60896000000001</v>
      </c>
      <c r="G160" s="108" t="s">
        <v>51</v>
      </c>
      <c r="H160" s="108"/>
      <c r="I160" s="108"/>
      <c r="J160" s="108"/>
      <c r="K160" s="108"/>
      <c r="L160" s="154"/>
      <c r="M160" s="172"/>
      <c r="N160" s="62"/>
      <c r="O160" s="2"/>
      <c r="P160" s="2"/>
      <c r="Q160" s="2"/>
      <c r="R160" s="2"/>
    </row>
    <row r="161" spans="1:18" ht="15.75" customHeight="1" x14ac:dyDescent="0.2">
      <c r="A161" s="7">
        <v>35240565</v>
      </c>
      <c r="B161" s="6">
        <v>109.03456421827998</v>
      </c>
      <c r="C161" s="6">
        <f t="shared" si="9"/>
        <v>111.22</v>
      </c>
      <c r="D161" s="6">
        <f t="shared" si="10"/>
        <v>114.45</v>
      </c>
      <c r="E161" s="6">
        <f t="shared" si="11"/>
        <v>116.91</v>
      </c>
      <c r="F161" s="6">
        <v>119.48201999999999</v>
      </c>
      <c r="G161" s="108" t="s">
        <v>52</v>
      </c>
      <c r="H161" s="108"/>
      <c r="I161" s="108"/>
      <c r="J161" s="108"/>
      <c r="K161" s="108"/>
      <c r="L161" s="154"/>
      <c r="M161" s="172"/>
      <c r="N161" s="62"/>
      <c r="O161" s="2"/>
      <c r="P161" s="2"/>
      <c r="Q161" s="2"/>
      <c r="R161" s="2"/>
    </row>
    <row r="162" spans="1:18" ht="15.75" customHeight="1" x14ac:dyDescent="0.2">
      <c r="A162" s="9">
        <v>35240566</v>
      </c>
      <c r="B162" s="10">
        <v>163.5983727043</v>
      </c>
      <c r="C162" s="6">
        <f t="shared" si="9"/>
        <v>166.87</v>
      </c>
      <c r="D162" s="6">
        <f t="shared" si="10"/>
        <v>171.71</v>
      </c>
      <c r="E162" s="6">
        <f t="shared" si="11"/>
        <v>175.4</v>
      </c>
      <c r="F162" s="6">
        <v>179.25880000000001</v>
      </c>
      <c r="G162" s="108" t="s">
        <v>53</v>
      </c>
      <c r="H162" s="108"/>
      <c r="I162" s="108"/>
      <c r="J162" s="108"/>
      <c r="K162" s="108"/>
      <c r="L162" s="154"/>
      <c r="M162" s="172"/>
      <c r="N162" s="62"/>
      <c r="O162" s="2"/>
      <c r="P162" s="2"/>
      <c r="Q162" s="2"/>
      <c r="R162" s="2"/>
    </row>
    <row r="163" spans="1:18" s="4" customFormat="1" ht="30" customHeight="1" x14ac:dyDescent="0.2">
      <c r="A163" s="139" t="s">
        <v>65</v>
      </c>
      <c r="B163" s="165"/>
      <c r="C163" s="165"/>
      <c r="D163" s="165"/>
      <c r="E163" s="165"/>
      <c r="F163" s="165"/>
      <c r="G163" s="165"/>
      <c r="H163" s="165"/>
      <c r="I163" s="165"/>
      <c r="J163" s="165"/>
      <c r="K163" s="165"/>
      <c r="L163" s="165"/>
      <c r="M163" s="166"/>
      <c r="N163" s="59"/>
      <c r="O163" s="27"/>
    </row>
    <row r="164" spans="1:18" ht="30" customHeight="1" x14ac:dyDescent="0.2">
      <c r="A164" s="7">
        <v>35240600</v>
      </c>
      <c r="B164" s="6">
        <v>54.877861529959993</v>
      </c>
      <c r="C164" s="6">
        <f t="shared" si="9"/>
        <v>55.98</v>
      </c>
      <c r="D164" s="6">
        <f t="shared" si="10"/>
        <v>57.6</v>
      </c>
      <c r="E164" s="6">
        <f t="shared" si="11"/>
        <v>58.84</v>
      </c>
      <c r="F164" s="6">
        <v>60.134480000000003</v>
      </c>
      <c r="G164" s="105" t="s">
        <v>152</v>
      </c>
      <c r="H164" s="105"/>
      <c r="I164" s="105"/>
      <c r="J164" s="105"/>
      <c r="K164" s="105"/>
      <c r="L164" s="105"/>
      <c r="M164" s="174"/>
      <c r="N164" s="62"/>
      <c r="O164" s="2"/>
      <c r="P164" s="2"/>
      <c r="Q164" s="2"/>
      <c r="R164" s="2"/>
    </row>
    <row r="165" spans="1:18" ht="15.75" x14ac:dyDescent="0.2">
      <c r="A165" s="78"/>
      <c r="B165" s="6"/>
      <c r="C165" s="6"/>
      <c r="D165" s="6"/>
      <c r="E165" s="6"/>
      <c r="G165" s="108" t="s">
        <v>29</v>
      </c>
      <c r="H165" s="108"/>
      <c r="I165" s="167" t="s">
        <v>117</v>
      </c>
      <c r="J165" s="163"/>
      <c r="K165" s="163"/>
      <c r="L165" s="163"/>
      <c r="M165" s="99"/>
      <c r="N165" s="83"/>
      <c r="O165" s="2"/>
      <c r="P165" s="2"/>
      <c r="Q165" s="2"/>
      <c r="R165" s="2"/>
    </row>
    <row r="166" spans="1:18" ht="30" customHeight="1" x14ac:dyDescent="0.2">
      <c r="A166" s="78">
        <v>35240609</v>
      </c>
      <c r="B166" s="6">
        <v>109.80224943680001</v>
      </c>
      <c r="C166" s="6">
        <f>ROUND(B166+(B166*2/100),2)</f>
        <v>112</v>
      </c>
      <c r="D166" s="6">
        <f>ROUND(C166+(C166*2.9/100),2)</f>
        <v>115.25</v>
      </c>
      <c r="E166" s="6">
        <f>ROUND(D166+(D166*2.15/100),2)</f>
        <v>117.73</v>
      </c>
      <c r="F166" s="6">
        <v>120.32006000000001</v>
      </c>
      <c r="G166" s="108" t="s">
        <v>153</v>
      </c>
      <c r="H166" s="108"/>
      <c r="I166" s="108"/>
      <c r="J166" s="108"/>
      <c r="K166" s="108"/>
      <c r="L166" s="108"/>
      <c r="M166" s="110"/>
      <c r="N166" s="62"/>
      <c r="O166" s="2"/>
      <c r="P166" s="2"/>
      <c r="Q166" s="2"/>
      <c r="R166" s="2"/>
    </row>
    <row r="167" spans="1:18" ht="15.75" x14ac:dyDescent="0.2">
      <c r="A167" s="78"/>
      <c r="B167" s="6"/>
      <c r="C167" s="6"/>
      <c r="D167" s="6"/>
      <c r="E167" s="6"/>
      <c r="F167" s="6"/>
      <c r="G167" s="111" t="s">
        <v>29</v>
      </c>
      <c r="H167" s="111"/>
      <c r="I167" s="168" t="s">
        <v>118</v>
      </c>
      <c r="J167" s="169"/>
      <c r="K167" s="169"/>
      <c r="L167" s="169"/>
      <c r="M167" s="100"/>
      <c r="N167" s="83"/>
      <c r="O167" s="2"/>
      <c r="P167" s="2"/>
      <c r="Q167" s="2"/>
      <c r="R167" s="2"/>
    </row>
    <row r="168" spans="1:18" ht="30" customHeight="1" x14ac:dyDescent="0.2">
      <c r="A168" s="139" t="s">
        <v>66</v>
      </c>
      <c r="B168" s="165"/>
      <c r="C168" s="165"/>
      <c r="D168" s="165"/>
      <c r="E168" s="165"/>
      <c r="F168" s="165"/>
      <c r="G168" s="165"/>
      <c r="H168" s="165"/>
      <c r="I168" s="165"/>
      <c r="J168" s="165"/>
      <c r="K168" s="165"/>
      <c r="L168" s="165"/>
      <c r="M168" s="166"/>
      <c r="N168" s="59"/>
      <c r="O168" s="26"/>
      <c r="P168" s="2"/>
      <c r="Q168" s="2"/>
      <c r="R168" s="2"/>
    </row>
    <row r="169" spans="1:18" ht="15.75" customHeight="1" x14ac:dyDescent="0.2">
      <c r="A169" s="8">
        <v>35240770</v>
      </c>
      <c r="B169" s="6">
        <v>8.2351687077599998</v>
      </c>
      <c r="C169" s="6">
        <f t="shared" si="9"/>
        <v>8.4</v>
      </c>
      <c r="D169" s="6">
        <f t="shared" si="10"/>
        <v>8.64</v>
      </c>
      <c r="E169" s="6">
        <f t="shared" si="11"/>
        <v>8.83</v>
      </c>
      <c r="F169" s="6">
        <v>9.0242599999999999</v>
      </c>
      <c r="G169" s="170" t="s">
        <v>42</v>
      </c>
      <c r="H169" s="170"/>
      <c r="I169" s="170"/>
      <c r="J169" s="170"/>
      <c r="K169" s="170"/>
      <c r="L169" s="170"/>
      <c r="M169" s="171"/>
      <c r="N169" s="63"/>
      <c r="O169" s="2"/>
      <c r="P169" s="2"/>
      <c r="Q169" s="2"/>
      <c r="R169" s="2"/>
    </row>
    <row r="170" spans="1:18" ht="15.75" customHeight="1" x14ac:dyDescent="0.25">
      <c r="A170" s="11"/>
      <c r="B170" s="12"/>
      <c r="C170" s="12"/>
      <c r="D170" s="6"/>
      <c r="E170" s="6"/>
      <c r="F170" s="6"/>
      <c r="G170" s="108" t="s">
        <v>29</v>
      </c>
      <c r="H170" s="108"/>
      <c r="I170" s="123" t="s">
        <v>113</v>
      </c>
      <c r="J170" s="123"/>
      <c r="K170" s="123"/>
      <c r="L170" s="124"/>
      <c r="M170" s="125"/>
      <c r="N170" s="62"/>
      <c r="O170" s="2"/>
      <c r="P170" s="2"/>
      <c r="Q170" s="2"/>
      <c r="R170" s="2"/>
    </row>
    <row r="171" spans="1:18" ht="15.75" customHeight="1" x14ac:dyDescent="0.25">
      <c r="A171" s="11"/>
      <c r="B171" s="12"/>
      <c r="C171" s="12"/>
      <c r="D171" s="6"/>
      <c r="E171" s="6"/>
      <c r="F171" s="6"/>
      <c r="G171" s="143"/>
      <c r="H171" s="143"/>
      <c r="I171" s="123" t="s">
        <v>112</v>
      </c>
      <c r="J171" s="123"/>
      <c r="K171" s="123"/>
      <c r="L171" s="124"/>
      <c r="M171" s="125"/>
      <c r="N171" s="62"/>
      <c r="O171" s="2"/>
      <c r="P171" s="2"/>
      <c r="Q171" s="2"/>
      <c r="R171" s="2"/>
    </row>
    <row r="172" spans="1:18" ht="15.75" customHeight="1" x14ac:dyDescent="0.25">
      <c r="A172" s="11"/>
      <c r="B172" s="12"/>
      <c r="C172" s="12"/>
      <c r="D172" s="6"/>
      <c r="E172" s="6"/>
      <c r="F172" s="6"/>
      <c r="G172" s="143"/>
      <c r="H172" s="143"/>
      <c r="I172" s="123" t="s">
        <v>43</v>
      </c>
      <c r="J172" s="123"/>
      <c r="K172" s="123"/>
      <c r="L172" s="124"/>
      <c r="M172" s="125"/>
      <c r="N172" s="62"/>
      <c r="O172" s="2"/>
      <c r="P172" s="2"/>
      <c r="Q172" s="2"/>
      <c r="R172" s="2"/>
    </row>
    <row r="173" spans="1:18" ht="15.75" customHeight="1" x14ac:dyDescent="0.2">
      <c r="A173" s="8">
        <v>35240771</v>
      </c>
      <c r="B173" s="6">
        <v>16.493600603960001</v>
      </c>
      <c r="C173" s="6">
        <f t="shared" ref="C173" si="12">ROUND(B173+(B173*2/100),2)</f>
        <v>16.82</v>
      </c>
      <c r="D173" s="6">
        <f t="shared" ref="D173" si="13">ROUND(C173+(C173*2.9/100),2)</f>
        <v>17.309999999999999</v>
      </c>
      <c r="E173" s="6">
        <f t="shared" ref="E173" si="14">ROUND(D173+(D173*2.15/100),2)</f>
        <v>17.68</v>
      </c>
      <c r="F173" s="6">
        <v>18.068960000000001</v>
      </c>
      <c r="G173" s="120" t="s">
        <v>44</v>
      </c>
      <c r="H173" s="120"/>
      <c r="I173" s="120"/>
      <c r="J173" s="120"/>
      <c r="K173" s="120"/>
      <c r="L173" s="121"/>
      <c r="M173" s="122"/>
      <c r="N173" s="63"/>
      <c r="O173" s="2"/>
      <c r="P173" s="2"/>
      <c r="Q173" s="2"/>
      <c r="R173" s="2"/>
    </row>
    <row r="174" spans="1:18" ht="15.75" customHeight="1" x14ac:dyDescent="0.25">
      <c r="A174" s="11"/>
      <c r="B174" s="12"/>
      <c r="C174" s="12"/>
      <c r="D174" s="6"/>
      <c r="E174" s="6"/>
      <c r="F174" s="6"/>
      <c r="G174" s="108" t="s">
        <v>29</v>
      </c>
      <c r="H174" s="108"/>
      <c r="I174" s="123" t="s">
        <v>113</v>
      </c>
      <c r="J174" s="123"/>
      <c r="K174" s="123"/>
      <c r="L174" s="124"/>
      <c r="M174" s="125"/>
      <c r="N174" s="62"/>
      <c r="O174" s="2"/>
      <c r="P174" s="2"/>
      <c r="Q174" s="2"/>
      <c r="R174" s="2"/>
    </row>
    <row r="175" spans="1:18" ht="15.75" customHeight="1" x14ac:dyDescent="0.25">
      <c r="A175" s="11"/>
      <c r="B175" s="12"/>
      <c r="C175" s="12"/>
      <c r="D175" s="6"/>
      <c r="E175" s="6"/>
      <c r="F175" s="6"/>
      <c r="G175" s="143"/>
      <c r="H175" s="143"/>
      <c r="I175" s="123" t="s">
        <v>112</v>
      </c>
      <c r="J175" s="123"/>
      <c r="K175" s="123"/>
      <c r="L175" s="124"/>
      <c r="M175" s="125"/>
      <c r="N175" s="62"/>
      <c r="O175" s="2"/>
      <c r="P175" s="2"/>
      <c r="Q175" s="2"/>
      <c r="R175" s="2"/>
    </row>
    <row r="176" spans="1:18" ht="15.75" customHeight="1" x14ac:dyDescent="0.25">
      <c r="A176" s="11"/>
      <c r="B176" s="12"/>
      <c r="C176" s="12"/>
      <c r="D176" s="6"/>
      <c r="E176" s="6"/>
      <c r="F176" s="6"/>
      <c r="G176" s="143"/>
      <c r="H176" s="143"/>
      <c r="I176" s="123" t="s">
        <v>43</v>
      </c>
      <c r="J176" s="123"/>
      <c r="K176" s="123"/>
      <c r="L176" s="124"/>
      <c r="M176" s="125"/>
      <c r="N176" s="62"/>
      <c r="O176" s="2"/>
      <c r="P176" s="2"/>
      <c r="Q176" s="2"/>
      <c r="R176" s="2"/>
    </row>
    <row r="177" spans="1:18" ht="15.75" customHeight="1" x14ac:dyDescent="0.2">
      <c r="A177" s="8">
        <v>35240772</v>
      </c>
      <c r="B177" s="6">
        <v>32.952306425259998</v>
      </c>
      <c r="C177" s="6">
        <f t="shared" ref="C177" si="15">ROUND(B177+(B177*2/100),2)</f>
        <v>33.61</v>
      </c>
      <c r="D177" s="6">
        <f t="shared" ref="D177" si="16">ROUND(C177+(C177*2.9/100),2)</f>
        <v>34.58</v>
      </c>
      <c r="E177" s="6">
        <f t="shared" ref="E177" si="17">ROUND(D177+(D177*2.15/100),2)</f>
        <v>35.32</v>
      </c>
      <c r="F177" s="6">
        <v>36.09704</v>
      </c>
      <c r="G177" s="120" t="s">
        <v>45</v>
      </c>
      <c r="H177" s="120"/>
      <c r="I177" s="120"/>
      <c r="J177" s="120"/>
      <c r="K177" s="120"/>
      <c r="L177" s="121"/>
      <c r="M177" s="122"/>
      <c r="N177" s="63"/>
      <c r="O177" s="2"/>
      <c r="P177" s="2"/>
      <c r="Q177" s="2"/>
      <c r="R177" s="2"/>
    </row>
    <row r="178" spans="1:18" ht="15.75" customHeight="1" x14ac:dyDescent="0.25">
      <c r="A178" s="11"/>
      <c r="B178" s="12"/>
      <c r="C178" s="12"/>
      <c r="D178" s="6"/>
      <c r="E178" s="6"/>
      <c r="F178" s="6"/>
      <c r="G178" s="108" t="s">
        <v>29</v>
      </c>
      <c r="H178" s="108"/>
      <c r="I178" s="123" t="s">
        <v>113</v>
      </c>
      <c r="J178" s="123"/>
      <c r="K178" s="123"/>
      <c r="L178" s="124"/>
      <c r="M178" s="125"/>
      <c r="N178" s="62"/>
      <c r="O178" s="2"/>
      <c r="P178" s="2"/>
      <c r="Q178" s="2"/>
      <c r="R178" s="2"/>
    </row>
    <row r="179" spans="1:18" ht="15.75" customHeight="1" x14ac:dyDescent="0.25">
      <c r="A179" s="11"/>
      <c r="B179" s="12"/>
      <c r="C179" s="12"/>
      <c r="D179" s="6"/>
      <c r="E179" s="6"/>
      <c r="F179" s="6"/>
      <c r="G179" s="143"/>
      <c r="H179" s="143"/>
      <c r="I179" s="123" t="s">
        <v>112</v>
      </c>
      <c r="J179" s="123"/>
      <c r="K179" s="123"/>
      <c r="L179" s="124"/>
      <c r="M179" s="125"/>
      <c r="N179" s="62"/>
      <c r="O179" s="2"/>
      <c r="P179" s="2"/>
      <c r="Q179" s="2"/>
      <c r="R179" s="2"/>
    </row>
    <row r="180" spans="1:18" ht="15.75" customHeight="1" x14ac:dyDescent="0.25">
      <c r="A180" s="11"/>
      <c r="B180" s="12"/>
      <c r="C180" s="12"/>
      <c r="D180" s="6"/>
      <c r="E180" s="6"/>
      <c r="F180" s="6"/>
      <c r="G180" s="143"/>
      <c r="H180" s="143"/>
      <c r="I180" s="123" t="s">
        <v>43</v>
      </c>
      <c r="J180" s="123"/>
      <c r="K180" s="123"/>
      <c r="L180" s="124"/>
      <c r="M180" s="125"/>
      <c r="N180" s="62"/>
      <c r="O180" s="2"/>
      <c r="P180" s="2"/>
      <c r="Q180" s="2"/>
      <c r="R180" s="2"/>
    </row>
    <row r="181" spans="1:18" ht="15.75" customHeight="1" x14ac:dyDescent="0.2">
      <c r="A181" s="8">
        <v>35240773</v>
      </c>
      <c r="B181" s="6">
        <v>49.445907029220002</v>
      </c>
      <c r="C181" s="6">
        <f t="shared" ref="C181" si="18">ROUND(B181+(B181*2/100),2)</f>
        <v>50.43</v>
      </c>
      <c r="D181" s="6">
        <f t="shared" ref="D181" si="19">ROUND(C181+(C181*2.9/100),2)</f>
        <v>51.89</v>
      </c>
      <c r="E181" s="6">
        <f t="shared" ref="E181" si="20">ROUND(D181+(D181*2.15/100),2)</f>
        <v>53.01</v>
      </c>
      <c r="F181" s="6">
        <v>54.176220000000001</v>
      </c>
      <c r="G181" s="120" t="s">
        <v>46</v>
      </c>
      <c r="H181" s="120"/>
      <c r="I181" s="120"/>
      <c r="J181" s="120"/>
      <c r="K181" s="120"/>
      <c r="L181" s="121"/>
      <c r="M181" s="122"/>
      <c r="N181" s="63"/>
      <c r="O181" s="2"/>
      <c r="P181" s="2"/>
      <c r="Q181" s="2"/>
      <c r="R181" s="2"/>
    </row>
    <row r="182" spans="1:18" ht="15.75" customHeight="1" x14ac:dyDescent="0.25">
      <c r="A182" s="13"/>
      <c r="B182" s="14"/>
      <c r="C182" s="14"/>
      <c r="D182" s="6"/>
      <c r="E182" s="6"/>
      <c r="F182" s="6"/>
      <c r="G182" s="108" t="s">
        <v>29</v>
      </c>
      <c r="H182" s="108"/>
      <c r="I182" s="123" t="s">
        <v>113</v>
      </c>
      <c r="J182" s="123"/>
      <c r="K182" s="123"/>
      <c r="L182" s="124"/>
      <c r="M182" s="125"/>
      <c r="N182" s="60"/>
      <c r="O182" s="2"/>
      <c r="P182" s="2"/>
      <c r="Q182" s="2"/>
      <c r="R182" s="2"/>
    </row>
    <row r="183" spans="1:18" ht="15.75" customHeight="1" x14ac:dyDescent="0.25">
      <c r="A183" s="13"/>
      <c r="B183" s="14"/>
      <c r="C183" s="14"/>
      <c r="D183" s="6"/>
      <c r="E183" s="6"/>
      <c r="F183" s="6"/>
      <c r="G183" s="143"/>
      <c r="H183" s="143"/>
      <c r="I183" s="123" t="s">
        <v>112</v>
      </c>
      <c r="J183" s="123"/>
      <c r="K183" s="123"/>
      <c r="L183" s="124"/>
      <c r="M183" s="126"/>
      <c r="N183" s="60"/>
      <c r="O183" s="2"/>
      <c r="P183" s="2"/>
      <c r="Q183" s="2"/>
      <c r="R183" s="2"/>
    </row>
    <row r="184" spans="1:18" ht="15.75" customHeight="1" x14ac:dyDescent="0.25">
      <c r="A184" s="15"/>
      <c r="B184" s="16"/>
      <c r="C184" s="16"/>
      <c r="D184" s="6"/>
      <c r="E184" s="6"/>
      <c r="F184" s="6"/>
      <c r="G184" s="142"/>
      <c r="H184" s="142"/>
      <c r="I184" s="127" t="s">
        <v>43</v>
      </c>
      <c r="J184" s="127"/>
      <c r="K184" s="127"/>
      <c r="L184" s="127"/>
      <c r="M184" s="128"/>
      <c r="N184" s="60"/>
      <c r="O184" s="2"/>
      <c r="P184" s="2"/>
      <c r="Q184" s="2"/>
      <c r="R184" s="2"/>
    </row>
    <row r="185" spans="1:18" s="17" customFormat="1" ht="30" customHeight="1" x14ac:dyDescent="0.2">
      <c r="A185" s="139" t="s">
        <v>67</v>
      </c>
      <c r="B185" s="140"/>
      <c r="C185" s="140"/>
      <c r="D185" s="140"/>
      <c r="E185" s="140"/>
      <c r="F185" s="140"/>
      <c r="G185" s="140"/>
      <c r="H185" s="140"/>
      <c r="I185" s="140"/>
      <c r="J185" s="140"/>
      <c r="K185" s="140"/>
      <c r="L185" s="140"/>
      <c r="M185" s="141"/>
      <c r="N185" s="59"/>
      <c r="O185" s="27"/>
    </row>
    <row r="186" spans="1:18" ht="15" x14ac:dyDescent="0.2">
      <c r="A186" s="39" t="s">
        <v>119</v>
      </c>
      <c r="B186" s="40"/>
      <c r="C186" s="40"/>
      <c r="D186" s="40"/>
      <c r="E186" s="40"/>
      <c r="F186" s="40"/>
      <c r="G186" s="40"/>
      <c r="H186" s="40"/>
      <c r="I186" s="40"/>
      <c r="J186" s="40"/>
      <c r="K186" s="40"/>
      <c r="L186" s="40"/>
      <c r="M186" s="41"/>
      <c r="N186" s="43"/>
      <c r="O186" s="26"/>
      <c r="P186" s="2"/>
      <c r="Q186" s="2"/>
      <c r="R186" s="2"/>
    </row>
    <row r="187" spans="1:18" ht="15.75" customHeight="1" x14ac:dyDescent="0.2">
      <c r="A187" s="42" t="s">
        <v>69</v>
      </c>
      <c r="B187" s="43"/>
      <c r="C187" s="43"/>
      <c r="D187" s="43"/>
      <c r="E187" s="43"/>
      <c r="F187" s="43"/>
      <c r="G187" s="43"/>
      <c r="H187" s="43"/>
      <c r="I187" s="43"/>
      <c r="J187" s="43"/>
      <c r="K187" s="43"/>
      <c r="L187" s="43"/>
      <c r="M187" s="44"/>
      <c r="N187" s="43"/>
      <c r="O187" s="26"/>
      <c r="P187" s="2"/>
      <c r="Q187" s="2"/>
      <c r="R187" s="2"/>
    </row>
    <row r="188" spans="1:18" ht="15.75" customHeight="1" x14ac:dyDescent="0.2">
      <c r="A188" s="42" t="s">
        <v>62</v>
      </c>
      <c r="B188" s="43"/>
      <c r="C188" s="43"/>
      <c r="D188" s="43"/>
      <c r="E188" s="43"/>
      <c r="F188" s="43"/>
      <c r="G188" s="43"/>
      <c r="H188" s="43"/>
      <c r="I188" s="43"/>
      <c r="J188" s="43"/>
      <c r="K188" s="43"/>
      <c r="L188" s="43"/>
      <c r="M188" s="44"/>
      <c r="N188" s="43"/>
      <c r="O188" s="26"/>
      <c r="P188" s="2"/>
      <c r="Q188" s="2"/>
      <c r="R188" s="2"/>
    </row>
    <row r="189" spans="1:18" ht="15.75" customHeight="1" x14ac:dyDescent="0.2">
      <c r="A189" s="34" t="s">
        <v>61</v>
      </c>
      <c r="B189" s="35"/>
      <c r="C189" s="35"/>
      <c r="D189" s="35"/>
      <c r="E189" s="35"/>
      <c r="F189" s="35"/>
      <c r="G189" s="35"/>
      <c r="H189" s="35"/>
      <c r="I189" s="35"/>
      <c r="J189" s="35"/>
      <c r="K189" s="35"/>
      <c r="L189" s="35"/>
      <c r="M189" s="36"/>
      <c r="N189" s="43"/>
      <c r="O189" s="26"/>
      <c r="P189" s="2"/>
      <c r="Q189" s="2"/>
      <c r="R189" s="2"/>
    </row>
    <row r="190" spans="1:18" s="4" customFormat="1" ht="30" customHeight="1" x14ac:dyDescent="0.2">
      <c r="A190" s="139" t="s">
        <v>68</v>
      </c>
      <c r="B190" s="140"/>
      <c r="C190" s="140"/>
      <c r="D190" s="140"/>
      <c r="E190" s="140"/>
      <c r="F190" s="140"/>
      <c r="G190" s="140"/>
      <c r="H190" s="140"/>
      <c r="I190" s="140"/>
      <c r="J190" s="140"/>
      <c r="K190" s="140"/>
      <c r="L190" s="140"/>
      <c r="M190" s="141"/>
      <c r="N190" s="59"/>
      <c r="O190" s="27"/>
    </row>
    <row r="191" spans="1:18" ht="25.5" customHeight="1" x14ac:dyDescent="0.2">
      <c r="A191" s="18" t="s">
        <v>58</v>
      </c>
      <c r="B191" s="69"/>
      <c r="C191" s="38"/>
      <c r="D191" s="38"/>
      <c r="E191" s="38"/>
      <c r="F191" s="38"/>
      <c r="G191" s="38"/>
      <c r="H191" s="37" t="s">
        <v>59</v>
      </c>
      <c r="I191" s="38"/>
      <c r="J191" s="38"/>
      <c r="K191" s="38"/>
      <c r="L191" s="45"/>
      <c r="M191" s="53" t="s">
        <v>60</v>
      </c>
      <c r="N191" s="74"/>
      <c r="O191" s="26"/>
      <c r="P191" s="2"/>
      <c r="Q191" s="2"/>
      <c r="R191" s="2"/>
    </row>
    <row r="192" spans="1:18" ht="15.75" customHeight="1" x14ac:dyDescent="0.2">
      <c r="A192" s="155"/>
      <c r="B192" s="156"/>
      <c r="C192" s="156"/>
      <c r="D192" s="156"/>
      <c r="E192" s="156"/>
      <c r="F192" s="156"/>
      <c r="G192" s="156"/>
      <c r="H192" s="46"/>
      <c r="I192" s="46"/>
      <c r="J192" s="46"/>
      <c r="K192" s="46"/>
      <c r="L192" s="46"/>
      <c r="M192" s="47"/>
      <c r="N192" s="49"/>
      <c r="O192" s="26"/>
      <c r="P192" s="2"/>
      <c r="Q192" s="2"/>
      <c r="R192" s="2"/>
    </row>
    <row r="193" spans="1:18" ht="24" customHeight="1" x14ac:dyDescent="0.2">
      <c r="A193" s="161" t="s">
        <v>2</v>
      </c>
      <c r="B193" s="158"/>
      <c r="C193" s="158"/>
      <c r="D193" s="158"/>
      <c r="E193" s="158"/>
      <c r="F193" s="158"/>
      <c r="G193" s="159"/>
      <c r="H193" s="157" t="s">
        <v>3</v>
      </c>
      <c r="I193" s="158"/>
      <c r="J193" s="158"/>
      <c r="K193" s="158"/>
      <c r="L193" s="159"/>
      <c r="M193" s="54" t="s">
        <v>4</v>
      </c>
      <c r="O193" s="64"/>
      <c r="P193" s="26"/>
      <c r="Q193" s="2"/>
      <c r="R193" s="2"/>
    </row>
    <row r="194" spans="1:18" ht="15" x14ac:dyDescent="0.2">
      <c r="A194" s="136"/>
      <c r="B194" s="137"/>
      <c r="C194" s="137"/>
      <c r="D194" s="137"/>
      <c r="E194" s="137"/>
      <c r="F194" s="137"/>
      <c r="G194" s="138"/>
      <c r="H194" s="160"/>
      <c r="I194" s="137"/>
      <c r="J194" s="137"/>
      <c r="K194" s="137"/>
      <c r="L194" s="138"/>
      <c r="M194" s="55"/>
      <c r="O194" s="48"/>
      <c r="P194" s="26"/>
      <c r="Q194" s="2"/>
      <c r="R194" s="2"/>
    </row>
    <row r="195" spans="1:18" s="19" customFormat="1" ht="15.75" customHeight="1" x14ac:dyDescent="0.2">
      <c r="A195" s="129" t="s">
        <v>26</v>
      </c>
      <c r="B195" s="130"/>
      <c r="C195" s="130"/>
      <c r="D195" s="130"/>
      <c r="E195" s="130"/>
      <c r="F195" s="130"/>
      <c r="G195" s="131"/>
      <c r="H195" s="135" t="s">
        <v>97</v>
      </c>
      <c r="I195" s="130"/>
      <c r="J195" s="130"/>
      <c r="K195" s="130"/>
      <c r="L195" s="131"/>
      <c r="M195" s="56" t="s">
        <v>5</v>
      </c>
      <c r="O195" s="33"/>
      <c r="P195" s="28"/>
    </row>
    <row r="196" spans="1:18" s="19" customFormat="1" ht="15" customHeight="1" x14ac:dyDescent="0.2">
      <c r="A196" s="129" t="s">
        <v>6</v>
      </c>
      <c r="B196" s="130"/>
      <c r="C196" s="130"/>
      <c r="D196" s="130"/>
      <c r="E196" s="130"/>
      <c r="F196" s="130"/>
      <c r="G196" s="131"/>
      <c r="H196" s="135" t="s">
        <v>7</v>
      </c>
      <c r="I196" s="130"/>
      <c r="J196" s="130"/>
      <c r="K196" s="130"/>
      <c r="L196" s="131"/>
      <c r="M196" s="56" t="s">
        <v>8</v>
      </c>
      <c r="O196" s="33"/>
      <c r="P196" s="28"/>
    </row>
    <row r="197" spans="1:18" s="19" customFormat="1" ht="15.75" customHeight="1" x14ac:dyDescent="0.2">
      <c r="A197" s="129" t="s">
        <v>9</v>
      </c>
      <c r="B197" s="130"/>
      <c r="C197" s="130"/>
      <c r="D197" s="130"/>
      <c r="E197" s="130"/>
      <c r="F197" s="130"/>
      <c r="G197" s="131"/>
      <c r="H197" s="135" t="s">
        <v>10</v>
      </c>
      <c r="I197" s="130"/>
      <c r="J197" s="130"/>
      <c r="K197" s="130"/>
      <c r="L197" s="131"/>
      <c r="M197" s="56" t="s">
        <v>11</v>
      </c>
      <c r="O197" s="33"/>
      <c r="P197" s="28"/>
    </row>
    <row r="198" spans="1:18" s="19" customFormat="1" ht="15.75" customHeight="1" x14ac:dyDescent="0.2">
      <c r="A198" s="129" t="s">
        <v>12</v>
      </c>
      <c r="B198" s="130"/>
      <c r="C198" s="130"/>
      <c r="D198" s="130"/>
      <c r="E198" s="130"/>
      <c r="F198" s="130"/>
      <c r="G198" s="131"/>
      <c r="H198" s="135" t="s">
        <v>98</v>
      </c>
      <c r="I198" s="130"/>
      <c r="J198" s="130"/>
      <c r="K198" s="130"/>
      <c r="L198" s="131"/>
      <c r="M198" s="56" t="s">
        <v>13</v>
      </c>
      <c r="O198" s="33"/>
      <c r="P198" s="28"/>
    </row>
    <row r="199" spans="1:18" s="19" customFormat="1" ht="15" customHeight="1" x14ac:dyDescent="0.2">
      <c r="A199" s="129" t="s">
        <v>154</v>
      </c>
      <c r="B199" s="130"/>
      <c r="C199" s="130"/>
      <c r="D199" s="130"/>
      <c r="E199" s="130"/>
      <c r="F199" s="130"/>
      <c r="G199" s="131"/>
      <c r="H199" s="135" t="s">
        <v>14</v>
      </c>
      <c r="I199" s="130"/>
      <c r="J199" s="130"/>
      <c r="K199" s="130"/>
      <c r="L199" s="131"/>
      <c r="M199" s="56" t="s">
        <v>15</v>
      </c>
      <c r="O199" s="33"/>
      <c r="P199" s="28"/>
    </row>
    <row r="200" spans="1:18" s="19" customFormat="1" ht="15.75" customHeight="1" x14ac:dyDescent="0.2">
      <c r="A200" s="129" t="s">
        <v>25</v>
      </c>
      <c r="B200" s="130"/>
      <c r="C200" s="130"/>
      <c r="D200" s="130"/>
      <c r="E200" s="130"/>
      <c r="F200" s="130"/>
      <c r="G200" s="131"/>
      <c r="H200" s="135" t="s">
        <v>16</v>
      </c>
      <c r="I200" s="130"/>
      <c r="J200" s="130"/>
      <c r="K200" s="130"/>
      <c r="L200" s="131"/>
      <c r="M200" s="56" t="s">
        <v>17</v>
      </c>
      <c r="O200" s="33"/>
      <c r="P200" s="28"/>
    </row>
    <row r="201" spans="1:18" s="19" customFormat="1" ht="15" customHeight="1" x14ac:dyDescent="0.2">
      <c r="A201" s="129" t="s">
        <v>27</v>
      </c>
      <c r="B201" s="130"/>
      <c r="C201" s="130"/>
      <c r="D201" s="130"/>
      <c r="E201" s="130"/>
      <c r="F201" s="130"/>
      <c r="G201" s="131"/>
      <c r="H201" s="135" t="s">
        <v>18</v>
      </c>
      <c r="I201" s="130"/>
      <c r="J201" s="130"/>
      <c r="K201" s="130"/>
      <c r="L201" s="131"/>
      <c r="M201" s="56" t="s">
        <v>19</v>
      </c>
      <c r="O201" s="33"/>
      <c r="P201" s="28"/>
    </row>
    <row r="202" spans="1:18" ht="15.75" customHeight="1" x14ac:dyDescent="0.2">
      <c r="A202" s="132"/>
      <c r="B202" s="133"/>
      <c r="C202" s="133"/>
      <c r="D202" s="133"/>
      <c r="E202" s="133"/>
      <c r="F202" s="133"/>
      <c r="G202" s="134"/>
      <c r="H202" s="79" t="s">
        <v>54</v>
      </c>
      <c r="I202" s="85"/>
      <c r="J202" s="85"/>
      <c r="K202" s="85"/>
      <c r="L202" s="86"/>
      <c r="M202" s="80" t="s">
        <v>20</v>
      </c>
      <c r="O202" s="81"/>
      <c r="P202" s="26"/>
      <c r="Q202" s="2"/>
      <c r="R202" s="2"/>
    </row>
    <row r="203" spans="1:18" ht="15.75" customHeight="1" x14ac:dyDescent="0.2">
      <c r="A203" s="87"/>
      <c r="B203" s="88"/>
      <c r="C203" s="88"/>
      <c r="D203" s="88"/>
      <c r="E203" s="88"/>
      <c r="F203" s="88"/>
      <c r="G203" s="89"/>
      <c r="H203" s="84" t="s">
        <v>21</v>
      </c>
      <c r="I203" s="90"/>
      <c r="J203" s="90"/>
      <c r="K203" s="90"/>
      <c r="L203" s="91"/>
      <c r="M203" s="56" t="s">
        <v>22</v>
      </c>
      <c r="O203" s="33"/>
      <c r="P203" s="26"/>
      <c r="Q203" s="2"/>
      <c r="R203" s="2"/>
    </row>
    <row r="204" spans="1:18" ht="15.75" customHeight="1" x14ac:dyDescent="0.2">
      <c r="A204" s="92"/>
      <c r="B204" s="93"/>
      <c r="C204" s="93"/>
      <c r="D204" s="93"/>
      <c r="E204" s="93"/>
      <c r="F204" s="93"/>
      <c r="G204" s="94"/>
      <c r="H204" s="77" t="s">
        <v>23</v>
      </c>
      <c r="I204" s="95"/>
      <c r="J204" s="95"/>
      <c r="K204" s="95"/>
      <c r="L204" s="96"/>
      <c r="M204" s="70" t="s">
        <v>24</v>
      </c>
      <c r="O204" s="33"/>
      <c r="P204" s="50"/>
      <c r="Q204" s="51"/>
      <c r="R204" s="51"/>
    </row>
    <row r="205" spans="1:18" s="20" customFormat="1" ht="15" x14ac:dyDescent="0.2">
      <c r="A205" s="67"/>
      <c r="B205" s="57"/>
      <c r="C205" s="57"/>
      <c r="D205" s="57"/>
      <c r="E205" s="57"/>
      <c r="F205" s="57"/>
      <c r="G205" s="57"/>
      <c r="H205" s="57"/>
      <c r="I205" s="57"/>
      <c r="J205" s="57"/>
      <c r="K205" s="57"/>
      <c r="L205" s="57"/>
      <c r="M205" s="68"/>
      <c r="N205" s="57"/>
      <c r="O205" s="57"/>
      <c r="P205" s="57"/>
      <c r="Q205" s="57"/>
      <c r="R205" s="26"/>
    </row>
    <row r="206" spans="1:18" s="21" customFormat="1" ht="18" customHeight="1" x14ac:dyDescent="0.2">
      <c r="A206" s="162"/>
      <c r="B206" s="163"/>
      <c r="C206" s="163"/>
      <c r="D206" s="163"/>
      <c r="E206" s="163"/>
      <c r="F206" s="163"/>
      <c r="G206" s="163"/>
      <c r="H206" s="163"/>
      <c r="I206" s="163"/>
      <c r="J206" s="163"/>
      <c r="K206" s="163"/>
      <c r="L206" s="163"/>
      <c r="M206" s="164"/>
      <c r="N206" s="58"/>
      <c r="O206" s="32"/>
      <c r="P206" s="32"/>
      <c r="Q206" s="32"/>
      <c r="R206" s="29"/>
    </row>
    <row r="207" spans="1:18" ht="15" x14ac:dyDescent="0.2">
      <c r="A207" s="162" t="s">
        <v>116</v>
      </c>
      <c r="B207" s="163"/>
      <c r="C207" s="163"/>
      <c r="D207" s="163"/>
      <c r="E207" s="163"/>
      <c r="F207" s="163"/>
      <c r="G207" s="163"/>
      <c r="H207" s="163"/>
      <c r="I207" s="163"/>
      <c r="J207" s="163"/>
      <c r="K207" s="163"/>
      <c r="L207" s="163"/>
      <c r="M207" s="164"/>
      <c r="N207" s="58"/>
      <c r="O207" s="32"/>
      <c r="P207" s="32"/>
      <c r="Q207" s="32"/>
    </row>
    <row r="208" spans="1:18" x14ac:dyDescent="0.2">
      <c r="A208" s="150" t="s">
        <v>155</v>
      </c>
      <c r="B208" s="140"/>
      <c r="C208" s="140"/>
      <c r="D208" s="140"/>
      <c r="E208" s="140"/>
      <c r="F208" s="140"/>
      <c r="G208" s="140"/>
      <c r="H208" s="140"/>
      <c r="I208" s="140"/>
      <c r="J208" s="140"/>
      <c r="K208" s="140"/>
      <c r="L208" s="140"/>
      <c r="M208" s="151"/>
    </row>
    <row r="209" spans="1:13" ht="31.7" customHeight="1" x14ac:dyDescent="0.2">
      <c r="A209" s="114" t="s">
        <v>76</v>
      </c>
      <c r="B209" s="115"/>
      <c r="C209" s="115"/>
      <c r="D209" s="105" t="s">
        <v>81</v>
      </c>
      <c r="E209" s="106"/>
      <c r="F209" s="106"/>
      <c r="G209" s="106"/>
      <c r="H209" s="106"/>
      <c r="I209" s="106"/>
      <c r="J209" s="106"/>
      <c r="K209" s="106"/>
      <c r="L209" s="106"/>
      <c r="M209" s="107"/>
    </row>
    <row r="210" spans="1:13" ht="15" customHeight="1" x14ac:dyDescent="0.2">
      <c r="A210" s="116" t="s">
        <v>77</v>
      </c>
      <c r="B210" s="117"/>
      <c r="C210" s="117"/>
      <c r="D210" s="108" t="s">
        <v>78</v>
      </c>
      <c r="E210" s="109"/>
      <c r="F210" s="109"/>
      <c r="G210" s="109"/>
      <c r="H210" s="109"/>
      <c r="I210" s="109"/>
      <c r="J210" s="109"/>
      <c r="K210" s="109"/>
      <c r="L210" s="109"/>
      <c r="M210" s="110"/>
    </row>
    <row r="211" spans="1:13" ht="30" customHeight="1" x14ac:dyDescent="0.2">
      <c r="A211" s="116" t="s">
        <v>79</v>
      </c>
      <c r="B211" s="117"/>
      <c r="C211" s="117"/>
      <c r="D211" s="108" t="s">
        <v>83</v>
      </c>
      <c r="E211" s="109"/>
      <c r="F211" s="109"/>
      <c r="G211" s="109"/>
      <c r="H211" s="109"/>
      <c r="I211" s="109"/>
      <c r="J211" s="109"/>
      <c r="K211" s="109"/>
      <c r="L211" s="109"/>
      <c r="M211" s="110"/>
    </row>
    <row r="212" spans="1:13" ht="30" customHeight="1" x14ac:dyDescent="0.2">
      <c r="A212" s="118" t="s">
        <v>80</v>
      </c>
      <c r="B212" s="119"/>
      <c r="C212" s="119"/>
      <c r="D212" s="111" t="s">
        <v>82</v>
      </c>
      <c r="E212" s="112"/>
      <c r="F212" s="112"/>
      <c r="G212" s="112"/>
      <c r="H212" s="112"/>
      <c r="I212" s="112"/>
      <c r="J212" s="112"/>
      <c r="K212" s="112"/>
      <c r="L212" s="112"/>
      <c r="M212" s="113"/>
    </row>
    <row r="213" spans="1:13" x14ac:dyDescent="0.2">
      <c r="A213" s="150" t="s">
        <v>103</v>
      </c>
      <c r="B213" s="140"/>
      <c r="C213" s="140"/>
      <c r="D213" s="140"/>
      <c r="E213" s="140"/>
      <c r="F213" s="140"/>
      <c r="G213" s="140"/>
      <c r="H213" s="140"/>
      <c r="I213" s="140"/>
      <c r="J213" s="140"/>
      <c r="K213" s="140"/>
      <c r="L213" s="140"/>
      <c r="M213" s="151"/>
    </row>
    <row r="214" spans="1:13" ht="15" customHeight="1" x14ac:dyDescent="0.2">
      <c r="A214" s="102" t="s">
        <v>102</v>
      </c>
      <c r="B214" s="101"/>
      <c r="C214" s="101"/>
      <c r="D214" s="97"/>
      <c r="E214" s="105" t="s">
        <v>106</v>
      </c>
      <c r="F214" s="105"/>
      <c r="G214" s="106"/>
      <c r="H214" s="106"/>
      <c r="I214" s="106"/>
      <c r="J214" s="106"/>
      <c r="K214" s="106"/>
      <c r="L214" s="106"/>
      <c r="M214" s="107"/>
    </row>
    <row r="215" spans="1:13" ht="15" customHeight="1" x14ac:dyDescent="0.2">
      <c r="A215" s="102" t="s">
        <v>105</v>
      </c>
      <c r="B215" s="101"/>
      <c r="C215" s="101"/>
      <c r="D215" s="97"/>
      <c r="E215" s="108" t="s">
        <v>107</v>
      </c>
      <c r="F215" s="108"/>
      <c r="G215" s="109"/>
      <c r="H215" s="109"/>
      <c r="I215" s="109"/>
      <c r="J215" s="109"/>
      <c r="K215" s="109"/>
      <c r="L215" s="109"/>
      <c r="M215" s="110"/>
    </row>
    <row r="216" spans="1:13" ht="15" customHeight="1" x14ac:dyDescent="0.2">
      <c r="A216" s="103" t="s">
        <v>104</v>
      </c>
      <c r="B216" s="104"/>
      <c r="C216" s="104"/>
      <c r="D216" s="98"/>
      <c r="E216" s="111" t="s">
        <v>108</v>
      </c>
      <c r="F216" s="111"/>
      <c r="G216" s="112"/>
      <c r="H216" s="112"/>
      <c r="I216" s="112"/>
      <c r="J216" s="112"/>
      <c r="K216" s="112"/>
      <c r="L216" s="112"/>
      <c r="M216" s="113"/>
    </row>
    <row r="217" spans="1:13" ht="24" customHeight="1" x14ac:dyDescent="0.2">
      <c r="A217" s="144" t="s">
        <v>84</v>
      </c>
      <c r="B217" s="145"/>
      <c r="C217" s="145"/>
      <c r="D217" s="145"/>
      <c r="E217" s="145"/>
      <c r="F217" s="145"/>
      <c r="G217" s="145"/>
      <c r="H217" s="145"/>
      <c r="I217" s="145"/>
      <c r="J217" s="145"/>
      <c r="K217" s="145"/>
      <c r="L217" s="145"/>
      <c r="M217" s="146"/>
    </row>
    <row r="218" spans="1:13" ht="24" customHeight="1" x14ac:dyDescent="0.2">
      <c r="A218" s="147"/>
      <c r="B218" s="148"/>
      <c r="C218" s="148"/>
      <c r="D218" s="148"/>
      <c r="E218" s="148"/>
      <c r="F218" s="148"/>
      <c r="G218" s="148"/>
      <c r="H218" s="148"/>
      <c r="I218" s="148"/>
      <c r="J218" s="148"/>
      <c r="K218" s="148"/>
      <c r="L218" s="148"/>
      <c r="M218" s="149"/>
    </row>
    <row r="219" spans="1:13" ht="16.5" customHeight="1" x14ac:dyDescent="0.2">
      <c r="A219" s="152" t="s">
        <v>85</v>
      </c>
      <c r="B219" s="109"/>
      <c r="C219" s="109"/>
      <c r="D219" s="109"/>
      <c r="E219" s="109"/>
      <c r="F219" s="109"/>
      <c r="G219" s="109"/>
      <c r="H219" s="109"/>
      <c r="I219" s="109"/>
      <c r="J219" s="109"/>
      <c r="K219" s="109"/>
      <c r="L219" s="109"/>
      <c r="M219" s="110"/>
    </row>
    <row r="220" spans="1:13" ht="16.5" customHeight="1" x14ac:dyDescent="0.2">
      <c r="A220" s="153"/>
      <c r="B220" s="112"/>
      <c r="C220" s="112"/>
      <c r="D220" s="112"/>
      <c r="E220" s="112"/>
      <c r="F220" s="112"/>
      <c r="G220" s="112"/>
      <c r="H220" s="112"/>
      <c r="I220" s="112"/>
      <c r="J220" s="112"/>
      <c r="K220" s="112"/>
      <c r="L220" s="112"/>
      <c r="M220" s="113"/>
    </row>
  </sheetData>
  <mergeCells count="244">
    <mergeCell ref="G16:M16"/>
    <mergeCell ref="G64:M64"/>
    <mergeCell ref="G96:M96"/>
    <mergeCell ref="G121:M121"/>
    <mergeCell ref="G145:M145"/>
    <mergeCell ref="G59:M59"/>
    <mergeCell ref="G60:M60"/>
    <mergeCell ref="G15:M15"/>
    <mergeCell ref="G24:M24"/>
    <mergeCell ref="G25:M25"/>
    <mergeCell ref="G26:M26"/>
    <mergeCell ref="G17:M17"/>
    <mergeCell ref="G18:M18"/>
    <mergeCell ref="G19:M19"/>
    <mergeCell ref="G20:M20"/>
    <mergeCell ref="G21:M21"/>
    <mergeCell ref="G22:M22"/>
    <mergeCell ref="G23:M23"/>
    <mergeCell ref="G57:M57"/>
    <mergeCell ref="G58:M58"/>
    <mergeCell ref="G50:H50"/>
    <mergeCell ref="G42:H42"/>
    <mergeCell ref="G41:H41"/>
    <mergeCell ref="G39:H39"/>
    <mergeCell ref="G27:M27"/>
    <mergeCell ref="G28:M28"/>
    <mergeCell ref="G29:M29"/>
    <mergeCell ref="G30:M30"/>
    <mergeCell ref="G31:M31"/>
    <mergeCell ref="A200:G200"/>
    <mergeCell ref="H195:L195"/>
    <mergeCell ref="H196:L196"/>
    <mergeCell ref="H197:L197"/>
    <mergeCell ref="G152:M152"/>
    <mergeCell ref="G113:M113"/>
    <mergeCell ref="G114:M114"/>
    <mergeCell ref="G115:M115"/>
    <mergeCell ref="G116:M116"/>
    <mergeCell ref="G117:M117"/>
    <mergeCell ref="G118:M118"/>
    <mergeCell ref="G122:M122"/>
    <mergeCell ref="G132:M132"/>
    <mergeCell ref="G124:M124"/>
    <mergeCell ref="G125:M125"/>
    <mergeCell ref="G126:M126"/>
    <mergeCell ref="G127:M127"/>
    <mergeCell ref="G128:M128"/>
    <mergeCell ref="G129:M129"/>
    <mergeCell ref="G179:H179"/>
    <mergeCell ref="G147:M147"/>
    <mergeCell ref="G148:M148"/>
    <mergeCell ref="G149:M149"/>
    <mergeCell ref="G150:M150"/>
    <mergeCell ref="G151:M151"/>
    <mergeCell ref="G130:M130"/>
    <mergeCell ref="G131:M131"/>
    <mergeCell ref="G84:M84"/>
    <mergeCell ref="G85:M85"/>
    <mergeCell ref="G105:M105"/>
    <mergeCell ref="G106:M106"/>
    <mergeCell ref="G107:M107"/>
    <mergeCell ref="A112:M112"/>
    <mergeCell ref="G109:M109"/>
    <mergeCell ref="G110:M110"/>
    <mergeCell ref="G111:M111"/>
    <mergeCell ref="G88:M88"/>
    <mergeCell ref="G89:M89"/>
    <mergeCell ref="G90:M90"/>
    <mergeCell ref="G91:M91"/>
    <mergeCell ref="G92:M92"/>
    <mergeCell ref="G108:M108"/>
    <mergeCell ref="G102:M102"/>
    <mergeCell ref="G103:M103"/>
    <mergeCell ref="G104:M104"/>
    <mergeCell ref="G99:M99"/>
    <mergeCell ref="G100:M100"/>
    <mergeCell ref="G101:M101"/>
    <mergeCell ref="G40:M40"/>
    <mergeCell ref="I41:M41"/>
    <mergeCell ref="I42:M42"/>
    <mergeCell ref="A87:M87"/>
    <mergeCell ref="G93:M93"/>
    <mergeCell ref="G94:M94"/>
    <mergeCell ref="G95:M95"/>
    <mergeCell ref="G97:M97"/>
    <mergeCell ref="G98:M98"/>
    <mergeCell ref="G65:M65"/>
    <mergeCell ref="G66:M66"/>
    <mergeCell ref="G67:M67"/>
    <mergeCell ref="G68:M68"/>
    <mergeCell ref="G69:M69"/>
    <mergeCell ref="G70:M70"/>
    <mergeCell ref="G71:M71"/>
    <mergeCell ref="G53:M53"/>
    <mergeCell ref="G54:M54"/>
    <mergeCell ref="G44:M44"/>
    <mergeCell ref="I45:M45"/>
    <mergeCell ref="I46:M46"/>
    <mergeCell ref="I47:M47"/>
    <mergeCell ref="G48:M48"/>
    <mergeCell ref="I49:M49"/>
    <mergeCell ref="I50:M50"/>
    <mergeCell ref="I51:M51"/>
    <mergeCell ref="G52:M52"/>
    <mergeCell ref="G51:H51"/>
    <mergeCell ref="G49:H49"/>
    <mergeCell ref="G46:H46"/>
    <mergeCell ref="G47:H47"/>
    <mergeCell ref="G45:H45"/>
    <mergeCell ref="I43:M43"/>
    <mergeCell ref="A1:M1"/>
    <mergeCell ref="G3:M3"/>
    <mergeCell ref="G9:M9"/>
    <mergeCell ref="G10:M10"/>
    <mergeCell ref="G11:M11"/>
    <mergeCell ref="G12:M12"/>
    <mergeCell ref="G13:M13"/>
    <mergeCell ref="G14:M14"/>
    <mergeCell ref="A4:M4"/>
    <mergeCell ref="A2:G2"/>
    <mergeCell ref="H2:M2"/>
    <mergeCell ref="G6:H6"/>
    <mergeCell ref="G5:M5"/>
    <mergeCell ref="G32:M32"/>
    <mergeCell ref="G33:M33"/>
    <mergeCell ref="G34:M34"/>
    <mergeCell ref="G35:M35"/>
    <mergeCell ref="G36:M36"/>
    <mergeCell ref="G37:M37"/>
    <mergeCell ref="I38:M38"/>
    <mergeCell ref="G38:H38"/>
    <mergeCell ref="G43:H43"/>
    <mergeCell ref="I39:M39"/>
    <mergeCell ref="A56:M56"/>
    <mergeCell ref="G141:M141"/>
    <mergeCell ref="G142:M142"/>
    <mergeCell ref="G143:M143"/>
    <mergeCell ref="G144:M144"/>
    <mergeCell ref="G146:M146"/>
    <mergeCell ref="G123:M123"/>
    <mergeCell ref="G61:M61"/>
    <mergeCell ref="G62:M62"/>
    <mergeCell ref="G63:M63"/>
    <mergeCell ref="G72:M72"/>
    <mergeCell ref="G73:M73"/>
    <mergeCell ref="G74:M74"/>
    <mergeCell ref="G75:M75"/>
    <mergeCell ref="G76:M76"/>
    <mergeCell ref="G77:M77"/>
    <mergeCell ref="G78:M78"/>
    <mergeCell ref="G79:M79"/>
    <mergeCell ref="G80:M80"/>
    <mergeCell ref="G81:M81"/>
    <mergeCell ref="G82:M82"/>
    <mergeCell ref="G83:M83"/>
    <mergeCell ref="G119:M119"/>
    <mergeCell ref="G120:M120"/>
    <mergeCell ref="G133:M133"/>
    <mergeCell ref="G134:M134"/>
    <mergeCell ref="G135:M135"/>
    <mergeCell ref="G136:M136"/>
    <mergeCell ref="G138:M138"/>
    <mergeCell ref="G139:M139"/>
    <mergeCell ref="G161:M161"/>
    <mergeCell ref="G162:M162"/>
    <mergeCell ref="G164:M164"/>
    <mergeCell ref="G156:M156"/>
    <mergeCell ref="G157:M157"/>
    <mergeCell ref="G158:M158"/>
    <mergeCell ref="G159:M159"/>
    <mergeCell ref="G160:M160"/>
    <mergeCell ref="G153:M153"/>
    <mergeCell ref="G154:M154"/>
    <mergeCell ref="G155:M155"/>
    <mergeCell ref="A137:M137"/>
    <mergeCell ref="I180:M180"/>
    <mergeCell ref="I171:M171"/>
    <mergeCell ref="I172:M172"/>
    <mergeCell ref="G173:M173"/>
    <mergeCell ref="A163:M163"/>
    <mergeCell ref="A168:M168"/>
    <mergeCell ref="G171:H171"/>
    <mergeCell ref="G172:H172"/>
    <mergeCell ref="G170:H170"/>
    <mergeCell ref="I174:M174"/>
    <mergeCell ref="G165:H165"/>
    <mergeCell ref="I165:L165"/>
    <mergeCell ref="G167:H167"/>
    <mergeCell ref="I167:L167"/>
    <mergeCell ref="I175:M175"/>
    <mergeCell ref="I176:M176"/>
    <mergeCell ref="G166:M166"/>
    <mergeCell ref="G169:M169"/>
    <mergeCell ref="I170:M170"/>
    <mergeCell ref="G177:M177"/>
    <mergeCell ref="I178:M178"/>
    <mergeCell ref="I179:M179"/>
    <mergeCell ref="G180:H180"/>
    <mergeCell ref="G178:H178"/>
    <mergeCell ref="A217:M218"/>
    <mergeCell ref="A213:M213"/>
    <mergeCell ref="E214:M214"/>
    <mergeCell ref="E215:M215"/>
    <mergeCell ref="E216:M216"/>
    <mergeCell ref="A219:M220"/>
    <mergeCell ref="G140:M140"/>
    <mergeCell ref="A208:M208"/>
    <mergeCell ref="G174:H174"/>
    <mergeCell ref="G175:H175"/>
    <mergeCell ref="G176:H176"/>
    <mergeCell ref="G182:H182"/>
    <mergeCell ref="A192:G192"/>
    <mergeCell ref="H199:L199"/>
    <mergeCell ref="H200:L200"/>
    <mergeCell ref="H201:L201"/>
    <mergeCell ref="H193:L193"/>
    <mergeCell ref="H194:L194"/>
    <mergeCell ref="A193:G193"/>
    <mergeCell ref="A196:G196"/>
    <mergeCell ref="A197:G197"/>
    <mergeCell ref="A198:G198"/>
    <mergeCell ref="A206:M206"/>
    <mergeCell ref="A207:M207"/>
    <mergeCell ref="D209:M209"/>
    <mergeCell ref="D210:M210"/>
    <mergeCell ref="D211:M211"/>
    <mergeCell ref="D212:M212"/>
    <mergeCell ref="A209:C209"/>
    <mergeCell ref="A210:C210"/>
    <mergeCell ref="A211:C211"/>
    <mergeCell ref="A212:C212"/>
    <mergeCell ref="G181:M181"/>
    <mergeCell ref="I182:M182"/>
    <mergeCell ref="I183:M183"/>
    <mergeCell ref="I184:M184"/>
    <mergeCell ref="A201:G202"/>
    <mergeCell ref="H198:L198"/>
    <mergeCell ref="A199:G199"/>
    <mergeCell ref="A194:G194"/>
    <mergeCell ref="A195:G195"/>
    <mergeCell ref="A185:M185"/>
    <mergeCell ref="A190:M190"/>
    <mergeCell ref="G184:H184"/>
    <mergeCell ref="G183:H183"/>
  </mergeCells>
  <phoneticPr fontId="0" type="noConversion"/>
  <printOptions horizontalCentered="1" gridLines="1"/>
  <pageMargins left="0.25" right="0.25" top="0.75" bottom="0.75" header="0.3" footer="0.3"/>
  <pageSetup paperSize="9" scale="48" fitToHeight="0" orientation="landscape" r:id="rId1"/>
  <headerFooter alignWithMargins="0">
    <oddFooter>&amp;LAnlage 1 zur Vereinbarung gem. §§ 113, 118 Abs. 3 und 120 SGB V vom 01.09.2021&amp;RSeite &amp;P von &amp;N</oddFooter>
  </headerFooter>
  <rowBreaks count="4" manualBreakCount="4">
    <brk id="55" max="9" man="1"/>
    <brk id="86" max="12" man="1"/>
    <brk id="136" max="12" man="1"/>
    <brk id="184" max="12"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2</vt:i4>
      </vt:variant>
    </vt:vector>
  </HeadingPairs>
  <TitlesOfParts>
    <vt:vector size="3" baseType="lpstr">
      <vt:lpstr>Psychosomatik</vt:lpstr>
      <vt:lpstr>Psychosomatik!Druckbereich</vt:lpstr>
      <vt:lpstr>Psychosomatik!Drucktitel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Lieb,Juliane</dc:creator>
  <cp:lastModifiedBy>Lieb</cp:lastModifiedBy>
  <cp:lastPrinted>2021-08-19T12:14:17Z</cp:lastPrinted>
  <dcterms:created xsi:type="dcterms:W3CDTF">2007-04-04T08:59:57Z</dcterms:created>
  <dcterms:modified xsi:type="dcterms:W3CDTF">2021-08-19T12:53:43Z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